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U:\Consumer Protection\Opioids\Settlements\2025 Settlements sign-on\"/>
    </mc:Choice>
  </mc:AlternateContent>
  <xr:revisionPtr revIDLastSave="0" documentId="13_ncr:1_{03BE5865-CCEF-467F-A7A2-6BA7C2B381C4}" xr6:coauthVersionLast="47" xr6:coauthVersionMax="47" xr10:uidLastSave="{00000000-0000-0000-0000-000000000000}"/>
  <bookViews>
    <workbookView xWindow="-108" yWindow="-108" windowWidth="23256" windowHeight="12576" xr2:uid="{04F630B7-138A-441E-A2C1-6F869EAC51F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X10" i="1" l="1"/>
  <c r="AX11" i="1"/>
  <c r="AX12" i="1"/>
  <c r="AX13" i="1"/>
  <c r="AX14" i="1"/>
  <c r="AX15" i="1"/>
  <c r="AX16" i="1"/>
  <c r="AX17" i="1"/>
  <c r="AX18" i="1"/>
  <c r="AX20" i="1"/>
  <c r="AX9" i="1"/>
  <c r="AX8" i="1"/>
  <c r="F20" i="1"/>
  <c r="O12" i="1"/>
  <c r="I10" i="1"/>
  <c r="O10" i="1" s="1"/>
  <c r="I11" i="1"/>
  <c r="T11" i="1" s="1"/>
  <c r="I12" i="1"/>
  <c r="P12" i="1" s="1"/>
  <c r="I13" i="1"/>
  <c r="U13" i="1" s="1"/>
  <c r="I14" i="1"/>
  <c r="Z14" i="1" s="1"/>
  <c r="I15" i="1"/>
  <c r="N15" i="1" s="1"/>
  <c r="I16" i="1"/>
  <c r="S16" i="1" s="1"/>
  <c r="I17" i="1"/>
  <c r="O17" i="1" s="1"/>
  <c r="I18" i="1"/>
  <c r="T18" i="1" s="1"/>
  <c r="H10" i="1"/>
  <c r="H11" i="1"/>
  <c r="H12" i="1"/>
  <c r="H13" i="1"/>
  <c r="H14" i="1"/>
  <c r="H15" i="1"/>
  <c r="H16" i="1"/>
  <c r="H17" i="1"/>
  <c r="H18" i="1"/>
  <c r="I9" i="1"/>
  <c r="AW9" i="1" s="1"/>
  <c r="H9" i="1"/>
  <c r="G12" i="1"/>
  <c r="G10" i="1"/>
  <c r="G11" i="1"/>
  <c r="G13" i="1"/>
  <c r="G14" i="1"/>
  <c r="G15" i="1"/>
  <c r="G16" i="1"/>
  <c r="G17" i="1"/>
  <c r="G18" i="1"/>
  <c r="G9" i="1"/>
  <c r="M18" i="1" l="1"/>
  <c r="AM14" i="1"/>
  <c r="M17" i="1"/>
  <c r="AH18" i="1"/>
  <c r="AS17" i="1"/>
  <c r="AH16" i="1"/>
  <c r="AG16" i="1"/>
  <c r="P16" i="1"/>
  <c r="N14" i="1"/>
  <c r="AA15" i="1"/>
  <c r="AR17" i="1"/>
  <c r="O16" i="1"/>
  <c r="T15" i="1"/>
  <c r="Y14" i="1"/>
  <c r="AB15" i="1"/>
  <c r="AF14" i="1"/>
  <c r="G20" i="1"/>
  <c r="H20" i="1"/>
  <c r="V17" i="1"/>
  <c r="AS15" i="1"/>
  <c r="AV14" i="1"/>
  <c r="X14" i="1"/>
  <c r="AG14" i="1"/>
  <c r="U15" i="1"/>
  <c r="U17" i="1"/>
  <c r="AR15" i="1"/>
  <c r="AU14" i="1"/>
  <c r="W14" i="1"/>
  <c r="L16" i="1"/>
  <c r="AO16" i="1"/>
  <c r="AQ15" i="1"/>
  <c r="AO14" i="1"/>
  <c r="P14" i="1"/>
  <c r="AN16" i="1"/>
  <c r="AC15" i="1"/>
  <c r="AN14" i="1"/>
  <c r="O14" i="1"/>
  <c r="K11" i="1"/>
  <c r="AG18" i="1"/>
  <c r="AQ11" i="1"/>
  <c r="M11" i="1"/>
  <c r="AA18" i="1"/>
  <c r="T17" i="1"/>
  <c r="Q17" i="1"/>
  <c r="AW18" i="1"/>
  <c r="AK17" i="1"/>
  <c r="AF16" i="1"/>
  <c r="AI11" i="1"/>
  <c r="R16" i="1"/>
  <c r="K16" i="1"/>
  <c r="Y18" i="1"/>
  <c r="AW16" i="1"/>
  <c r="AK15" i="1"/>
  <c r="AV12" i="1"/>
  <c r="Q15" i="1"/>
  <c r="R15" i="1"/>
  <c r="L18" i="1"/>
  <c r="AP18" i="1"/>
  <c r="S18" i="1"/>
  <c r="AD17" i="1"/>
  <c r="AV16" i="1"/>
  <c r="Y16" i="1"/>
  <c r="AJ15" i="1"/>
  <c r="AW14" i="1"/>
  <c r="AE14" i="1"/>
  <c r="AN12" i="1"/>
  <c r="AA11" i="1"/>
  <c r="Q14" i="1"/>
  <c r="R14" i="1"/>
  <c r="R11" i="1"/>
  <c r="R18" i="1"/>
  <c r="K18" i="1"/>
  <c r="AL17" i="1"/>
  <c r="AP11" i="1"/>
  <c r="R17" i="1"/>
  <c r="K17" i="1"/>
  <c r="Z18" i="1"/>
  <c r="N17" i="1"/>
  <c r="Q16" i="1"/>
  <c r="AQ18" i="1"/>
  <c r="AJ17" i="1"/>
  <c r="Z16" i="1"/>
  <c r="S15" i="1"/>
  <c r="AH11" i="1"/>
  <c r="L17" i="1"/>
  <c r="AO18" i="1"/>
  <c r="P18" i="1"/>
  <c r="AC17" i="1"/>
  <c r="AP16" i="1"/>
  <c r="X16" i="1"/>
  <c r="AI15" i="1"/>
  <c r="AF12" i="1"/>
  <c r="Z11" i="1"/>
  <c r="Q13" i="1"/>
  <c r="R13" i="1"/>
  <c r="I20" i="1"/>
  <c r="Q11" i="1"/>
  <c r="Q18" i="1"/>
  <c r="AI18" i="1"/>
  <c r="AT17" i="1"/>
  <c r="AB17" i="1"/>
  <c r="X12" i="1"/>
  <c r="S11" i="1"/>
  <c r="Q12" i="1"/>
  <c r="R12" i="1"/>
  <c r="W10" i="1"/>
  <c r="V10" i="1"/>
  <c r="AU10" i="1"/>
  <c r="AT10" i="1"/>
  <c r="M10" i="1"/>
  <c r="AS10" i="1"/>
  <c r="R10" i="1"/>
  <c r="K10" i="1"/>
  <c r="AM10" i="1"/>
  <c r="AC10" i="1"/>
  <c r="U10" i="1"/>
  <c r="L10" i="1"/>
  <c r="AE10" i="1"/>
  <c r="AL10" i="1"/>
  <c r="N10" i="1"/>
  <c r="AK10" i="1"/>
  <c r="AD10" i="1"/>
  <c r="Q10" i="1"/>
  <c r="R9" i="1"/>
  <c r="AP9" i="1"/>
  <c r="AH9" i="1"/>
  <c r="Z9" i="1"/>
  <c r="Q9" i="1"/>
  <c r="AA9" i="1"/>
  <c r="AU12" i="1"/>
  <c r="AB9" i="1"/>
  <c r="AH13" i="1"/>
  <c r="AL12" i="1"/>
  <c r="K15" i="1"/>
  <c r="M9" i="1"/>
  <c r="U9" i="1"/>
  <c r="AC9" i="1"/>
  <c r="AK9" i="1"/>
  <c r="AS9" i="1"/>
  <c r="L15" i="1"/>
  <c r="M16" i="1"/>
  <c r="AV18" i="1"/>
  <c r="AN18" i="1"/>
  <c r="AF18" i="1"/>
  <c r="X18" i="1"/>
  <c r="O18" i="1"/>
  <c r="AQ17" i="1"/>
  <c r="AI17" i="1"/>
  <c r="AA17" i="1"/>
  <c r="S17" i="1"/>
  <c r="AU16" i="1"/>
  <c r="AM16" i="1"/>
  <c r="AE16" i="1"/>
  <c r="W16" i="1"/>
  <c r="N16" i="1"/>
  <c r="AP15" i="1"/>
  <c r="AH15" i="1"/>
  <c r="Z15" i="1"/>
  <c r="AT14" i="1"/>
  <c r="AL14" i="1"/>
  <c r="AD14" i="1"/>
  <c r="V14" i="1"/>
  <c r="AW13" i="1"/>
  <c r="AO13" i="1"/>
  <c r="AG13" i="1"/>
  <c r="Y13" i="1"/>
  <c r="AS12" i="1"/>
  <c r="AK12" i="1"/>
  <c r="AC12" i="1"/>
  <c r="U12" i="1"/>
  <c r="AV11" i="1"/>
  <c r="AN11" i="1"/>
  <c r="AF11" i="1"/>
  <c r="X11" i="1"/>
  <c r="P11" i="1"/>
  <c r="AR10" i="1"/>
  <c r="AJ10" i="1"/>
  <c r="AB10" i="1"/>
  <c r="T10" i="1"/>
  <c r="T13" i="1"/>
  <c r="AQ9" i="1"/>
  <c r="AA13" i="1"/>
  <c r="W12" i="1"/>
  <c r="T9" i="1"/>
  <c r="Z13" i="1"/>
  <c r="AD12" i="1"/>
  <c r="AG11" i="1"/>
  <c r="K14" i="1"/>
  <c r="N9" i="1"/>
  <c r="V9" i="1"/>
  <c r="AD9" i="1"/>
  <c r="AL9" i="1"/>
  <c r="AT9" i="1"/>
  <c r="L14" i="1"/>
  <c r="M15" i="1"/>
  <c r="AU18" i="1"/>
  <c r="AM18" i="1"/>
  <c r="AE18" i="1"/>
  <c r="W18" i="1"/>
  <c r="N18" i="1"/>
  <c r="AP17" i="1"/>
  <c r="AH17" i="1"/>
  <c r="Z17" i="1"/>
  <c r="AT16" i="1"/>
  <c r="AL16" i="1"/>
  <c r="AD16" i="1"/>
  <c r="V16" i="1"/>
  <c r="AW15" i="1"/>
  <c r="AO15" i="1"/>
  <c r="AG15" i="1"/>
  <c r="Y15" i="1"/>
  <c r="AS14" i="1"/>
  <c r="AK14" i="1"/>
  <c r="AC14" i="1"/>
  <c r="U14" i="1"/>
  <c r="AV13" i="1"/>
  <c r="AN13" i="1"/>
  <c r="AF13" i="1"/>
  <c r="X13" i="1"/>
  <c r="P13" i="1"/>
  <c r="AR12" i="1"/>
  <c r="AJ12" i="1"/>
  <c r="AB12" i="1"/>
  <c r="T12" i="1"/>
  <c r="AU11" i="1"/>
  <c r="AM11" i="1"/>
  <c r="AE11" i="1"/>
  <c r="W11" i="1"/>
  <c r="O11" i="1"/>
  <c r="AQ10" i="1"/>
  <c r="AI10" i="1"/>
  <c r="AA10" i="1"/>
  <c r="S10" i="1"/>
  <c r="AB13" i="1"/>
  <c r="AI9" i="1"/>
  <c r="AQ13" i="1"/>
  <c r="AE12" i="1"/>
  <c r="AR9" i="1"/>
  <c r="AW11" i="1"/>
  <c r="K13" i="1"/>
  <c r="O9" i="1"/>
  <c r="W9" i="1"/>
  <c r="AE9" i="1"/>
  <c r="AM9" i="1"/>
  <c r="AU9" i="1"/>
  <c r="L13" i="1"/>
  <c r="M14" i="1"/>
  <c r="AT18" i="1"/>
  <c r="AL18" i="1"/>
  <c r="AD18" i="1"/>
  <c r="V18" i="1"/>
  <c r="AW17" i="1"/>
  <c r="AO17" i="1"/>
  <c r="AG17" i="1"/>
  <c r="Y17" i="1"/>
  <c r="AS16" i="1"/>
  <c r="AK16" i="1"/>
  <c r="AC16" i="1"/>
  <c r="U16" i="1"/>
  <c r="AV15" i="1"/>
  <c r="AN15" i="1"/>
  <c r="AF15" i="1"/>
  <c r="X15" i="1"/>
  <c r="P15" i="1"/>
  <c r="AR14" i="1"/>
  <c r="AJ14" i="1"/>
  <c r="AB14" i="1"/>
  <c r="T14" i="1"/>
  <c r="AU13" i="1"/>
  <c r="AM13" i="1"/>
  <c r="AE13" i="1"/>
  <c r="W13" i="1"/>
  <c r="O13" i="1"/>
  <c r="AQ12" i="1"/>
  <c r="AI12" i="1"/>
  <c r="AA12" i="1"/>
  <c r="S12" i="1"/>
  <c r="AT11" i="1"/>
  <c r="AL11" i="1"/>
  <c r="AD11" i="1"/>
  <c r="V11" i="1"/>
  <c r="N11" i="1"/>
  <c r="AP10" i="1"/>
  <c r="AH10" i="1"/>
  <c r="Z10" i="1"/>
  <c r="AR13" i="1"/>
  <c r="S9" i="1"/>
  <c r="S13" i="1"/>
  <c r="AJ9" i="1"/>
  <c r="AP13" i="1"/>
  <c r="V12" i="1"/>
  <c r="Y11" i="1"/>
  <c r="K12" i="1"/>
  <c r="P9" i="1"/>
  <c r="X9" i="1"/>
  <c r="AF9" i="1"/>
  <c r="AN9" i="1"/>
  <c r="AV9" i="1"/>
  <c r="L12" i="1"/>
  <c r="M13" i="1"/>
  <c r="AS18" i="1"/>
  <c r="AK18" i="1"/>
  <c r="AC18" i="1"/>
  <c r="U18" i="1"/>
  <c r="AV17" i="1"/>
  <c r="AN17" i="1"/>
  <c r="AF17" i="1"/>
  <c r="X17" i="1"/>
  <c r="P17" i="1"/>
  <c r="AR16" i="1"/>
  <c r="AJ16" i="1"/>
  <c r="AB16" i="1"/>
  <c r="T16" i="1"/>
  <c r="AU15" i="1"/>
  <c r="AM15" i="1"/>
  <c r="AE15" i="1"/>
  <c r="W15" i="1"/>
  <c r="O15" i="1"/>
  <c r="AQ14" i="1"/>
  <c r="AI14" i="1"/>
  <c r="AA14" i="1"/>
  <c r="S14" i="1"/>
  <c r="AT13" i="1"/>
  <c r="AL13" i="1"/>
  <c r="AD13" i="1"/>
  <c r="V13" i="1"/>
  <c r="N13" i="1"/>
  <c r="AP12" i="1"/>
  <c r="AH12" i="1"/>
  <c r="Z12" i="1"/>
  <c r="AS11" i="1"/>
  <c r="AK11" i="1"/>
  <c r="AC11" i="1"/>
  <c r="U11" i="1"/>
  <c r="AW10" i="1"/>
  <c r="AO10" i="1"/>
  <c r="AG10" i="1"/>
  <c r="Y10" i="1"/>
  <c r="P10" i="1"/>
  <c r="AJ13" i="1"/>
  <c r="K9" i="1"/>
  <c r="AI13" i="1"/>
  <c r="AM12" i="1"/>
  <c r="N12" i="1"/>
  <c r="L9" i="1"/>
  <c r="AT12" i="1"/>
  <c r="AO11" i="1"/>
  <c r="Y9" i="1"/>
  <c r="AG9" i="1"/>
  <c r="AO9" i="1"/>
  <c r="L11" i="1"/>
  <c r="M12" i="1"/>
  <c r="AR18" i="1"/>
  <c r="AJ18" i="1"/>
  <c r="AB18" i="1"/>
  <c r="AU17" i="1"/>
  <c r="AM17" i="1"/>
  <c r="AE17" i="1"/>
  <c r="W17" i="1"/>
  <c r="AQ16" i="1"/>
  <c r="AI16" i="1"/>
  <c r="AA16" i="1"/>
  <c r="AT15" i="1"/>
  <c r="AL15" i="1"/>
  <c r="AD15" i="1"/>
  <c r="V15" i="1"/>
  <c r="AP14" i="1"/>
  <c r="AH14" i="1"/>
  <c r="AS13" i="1"/>
  <c r="AK13" i="1"/>
  <c r="AC13" i="1"/>
  <c r="AW12" i="1"/>
  <c r="AO12" i="1"/>
  <c r="AG12" i="1"/>
  <c r="Y12" i="1"/>
  <c r="AR11" i="1"/>
  <c r="AJ11" i="1"/>
  <c r="AB11" i="1"/>
  <c r="AV10" i="1"/>
  <c r="AN10" i="1"/>
  <c r="AF10" i="1"/>
  <c r="X10" i="1"/>
  <c r="AW20" i="1" l="1"/>
  <c r="Y20" i="1"/>
  <c r="R20" i="1"/>
  <c r="AM20" i="1"/>
  <c r="AI20" i="1"/>
  <c r="L20" i="1"/>
  <c r="AN20" i="1"/>
  <c r="AJ20" i="1"/>
  <c r="O20" i="1"/>
  <c r="AT20" i="1"/>
  <c r="AC20" i="1"/>
  <c r="AA20" i="1"/>
  <c r="AE20" i="1"/>
  <c r="W20" i="1"/>
  <c r="AK20" i="1"/>
  <c r="AF20" i="1"/>
  <c r="AL20" i="1"/>
  <c r="T20" i="1"/>
  <c r="U20" i="1"/>
  <c r="Q20" i="1"/>
  <c r="AV20" i="1"/>
  <c r="X20" i="1"/>
  <c r="S20" i="1"/>
  <c r="AD20" i="1"/>
  <c r="M20" i="1"/>
  <c r="Z20" i="1"/>
  <c r="AS20" i="1"/>
  <c r="AO20" i="1"/>
  <c r="P20" i="1"/>
  <c r="AR20" i="1"/>
  <c r="V20" i="1"/>
  <c r="AH20" i="1"/>
  <c r="AB20" i="1"/>
  <c r="AG20" i="1"/>
  <c r="K20" i="1"/>
  <c r="AU20" i="1"/>
  <c r="N20" i="1"/>
  <c r="AQ20" i="1"/>
  <c r="AP20" i="1"/>
</calcChain>
</file>

<file path=xl/sharedStrings.xml><?xml version="1.0" encoding="utf-8"?>
<sst xmlns="http://schemas.openxmlformats.org/spreadsheetml/2006/main" count="62" uniqueCount="62">
  <si>
    <t>Direct Settlement</t>
  </si>
  <si>
    <t>Maine total</t>
  </si>
  <si>
    <t>Recovery Council</t>
  </si>
  <si>
    <t>Attorney General</t>
  </si>
  <si>
    <t>Subdivisions</t>
  </si>
  <si>
    <t>Payment Term</t>
  </si>
  <si>
    <t>Alvogen</t>
  </si>
  <si>
    <t>Amneal</t>
  </si>
  <si>
    <t>Apotex</t>
  </si>
  <si>
    <t>Hikma</t>
  </si>
  <si>
    <t>Indivior</t>
  </si>
  <si>
    <t>Mylan</t>
  </si>
  <si>
    <t>Sun</t>
  </si>
  <si>
    <t>Zydus</t>
  </si>
  <si>
    <t>Androscoggin County</t>
  </si>
  <si>
    <t>Aroostook County</t>
  </si>
  <si>
    <t>Auburn City</t>
  </si>
  <si>
    <t>Bangor City</t>
  </si>
  <si>
    <t>Brunswick Town</t>
  </si>
  <si>
    <t>Cumberland County</t>
  </si>
  <si>
    <t>Falmouth Town</t>
  </si>
  <si>
    <t>Franklin County</t>
  </si>
  <si>
    <t>Gorham Town</t>
  </si>
  <si>
    <t>Hancock County</t>
  </si>
  <si>
    <t>Kennebec County</t>
  </si>
  <si>
    <t>Kennebunk Town</t>
  </si>
  <si>
    <t>Knox County</t>
  </si>
  <si>
    <t>Lewiston City</t>
  </si>
  <si>
    <t>Orono Town</t>
  </si>
  <si>
    <t>Penobscot County</t>
  </si>
  <si>
    <t>Portland City</t>
  </si>
  <si>
    <t>Rockland City</t>
  </si>
  <si>
    <t>South Portland City</t>
  </si>
  <si>
    <t>Standish Town</t>
  </si>
  <si>
    <t>Wells Town</t>
  </si>
  <si>
    <t>Westbrook City</t>
  </si>
  <si>
    <t>Windham Town</t>
  </si>
  <si>
    <t>York County</t>
  </si>
  <si>
    <t>York Town</t>
  </si>
  <si>
    <t>Estate Settlement*</t>
  </si>
  <si>
    <t>Augusta City</t>
  </si>
  <si>
    <t>Biddeford City</t>
  </si>
  <si>
    <t>Calais City</t>
  </si>
  <si>
    <t>Lincoln County</t>
  </si>
  <si>
    <t>Oxford County</t>
  </si>
  <si>
    <t>Piscataquis County</t>
  </si>
  <si>
    <t>Saco City</t>
  </si>
  <si>
    <t>Sagadahoc County</t>
  </si>
  <si>
    <t>Sanford City</t>
  </si>
  <si>
    <t>Scarborough Town</t>
  </si>
  <si>
    <t>Somerset County</t>
  </si>
  <si>
    <t>Waldo County</t>
  </si>
  <si>
    <t>Washington County</t>
  </si>
  <si>
    <t>Waterville City</t>
  </si>
  <si>
    <t>Total</t>
  </si>
  <si>
    <r>
      <t xml:space="preserve">Subdivision payments determined by multiplying Subidivision percentages by amounts in Column </t>
    </r>
    <r>
      <rPr>
        <i/>
        <sz val="11"/>
        <color theme="1"/>
        <rFont val="Times New Roman"/>
        <family val="1"/>
      </rPr>
      <t>I</t>
    </r>
    <r>
      <rPr>
        <i/>
        <sz val="11"/>
        <color theme="1"/>
        <rFont val="Calibri"/>
        <family val="2"/>
      </rPr>
      <t xml:space="preserve">.  </t>
    </r>
  </si>
  <si>
    <t>Created by the Office of the Maine Attorney General</t>
  </si>
  <si>
    <t>As of July 21, 2025</t>
  </si>
  <si>
    <t>*Purdue Estate Settlement payment will be from the Purdue bankruptcy estate.  Estate Settlement payment amounts may deviate significantly from estimates due to potential expenses and additions related to the bankruptcy plan.</t>
  </si>
  <si>
    <t>Purdue/Sackler</t>
  </si>
  <si>
    <t>Totals</t>
  </si>
  <si>
    <r>
      <rPr>
        <b/>
        <sz val="11"/>
        <color theme="1"/>
        <rFont val="Calibri"/>
        <family val="2"/>
      </rPr>
      <t>Estimated maximum</t>
    </r>
    <r>
      <rPr>
        <sz val="11"/>
        <color theme="1"/>
        <rFont val="Calibri"/>
        <family val="2"/>
      </rPr>
      <t xml:space="preserve"> payments from pending Purdue/Sackler Settlement and group of 8 manufacturer settlements.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</si>
</sst>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0.0000%"/>
  </numFmts>
  <fonts count="5" x14ac:knownFonts="1">
    <font>
      <sz val="11"/>
      <color theme="1"/>
      <name val="Calibri"/>
      <family val="2"/>
    </font>
    <font>
      <sz val="11"/>
      <color theme="1"/>
      <name val="Calibri"/>
      <family val="2"/>
    </font>
    <font>
      <b/>
      <sz val="11"/>
      <color theme="1"/>
      <name val="Calibri"/>
      <family val="2"/>
    </font>
    <font>
      <i/>
      <sz val="11"/>
      <color theme="1"/>
      <name val="Calibri"/>
      <family val="2"/>
    </font>
    <font>
      <i/>
      <sz val="11"/>
      <color theme="1"/>
      <name val="Times New Roman"/>
      <family val="1"/>
    </font>
  </fonts>
  <fills count="6">
    <fill>
      <patternFill patternType="none"/>
    </fill>
    <fill>
      <patternFill patternType="gray125"/>
    </fill>
    <fill>
      <patternFill patternType="solid">
        <fgColor theme="3" tint="0.89999084444715716"/>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4.9989318521683403E-2"/>
        <bgColor indexed="64"/>
      </patternFill>
    </fill>
  </fills>
  <borders count="8">
    <border>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xf numFmtId="44" fontId="1" fillId="0" borderId="0" applyFont="0" applyFill="0" applyBorder="0" applyAlignment="0" applyProtection="0"/>
  </cellStyleXfs>
  <cellXfs count="39">
    <xf numFmtId="0" fontId="0" fillId="0" borderId="0" xfId="0"/>
    <xf numFmtId="0" fontId="2" fillId="0" borderId="0" xfId="0" applyFont="1"/>
    <xf numFmtId="0" fontId="2" fillId="0" borderId="0" xfId="0" applyFont="1" applyAlignment="1">
      <alignment horizontal="center"/>
    </xf>
    <xf numFmtId="0" fontId="2" fillId="0" borderId="0" xfId="0" applyFont="1" applyAlignment="1">
      <alignment horizontal="center" wrapText="1"/>
    </xf>
    <xf numFmtId="0" fontId="2" fillId="3" borderId="0" xfId="0" applyFont="1" applyFill="1" applyAlignment="1">
      <alignment horizontal="center" wrapText="1"/>
    </xf>
    <xf numFmtId="0" fontId="2" fillId="4" borderId="0" xfId="0" applyFont="1" applyFill="1" applyAlignment="1">
      <alignment horizontal="center" wrapText="1"/>
    </xf>
    <xf numFmtId="164" fontId="2" fillId="2" borderId="0" xfId="0" applyNumberFormat="1" applyFont="1" applyFill="1" applyAlignment="1">
      <alignment horizontal="center" wrapText="1"/>
    </xf>
    <xf numFmtId="164" fontId="2" fillId="0" borderId="0" xfId="0" applyNumberFormat="1" applyFont="1" applyAlignment="1">
      <alignment horizontal="center"/>
    </xf>
    <xf numFmtId="164" fontId="2" fillId="2" borderId="0" xfId="0" applyNumberFormat="1" applyFont="1" applyFill="1" applyAlignment="1">
      <alignment horizontal="center"/>
    </xf>
    <xf numFmtId="0" fontId="0" fillId="0" borderId="0" xfId="0" applyAlignment="1">
      <alignment horizontal="center"/>
    </xf>
    <xf numFmtId="9" fontId="0" fillId="0" borderId="0" xfId="0" applyNumberFormat="1" applyAlignment="1">
      <alignment horizontal="center"/>
    </xf>
    <xf numFmtId="44" fontId="0" fillId="3" borderId="0" xfId="1" applyFont="1" applyFill="1" applyBorder="1"/>
    <xf numFmtId="44" fontId="0" fillId="4" borderId="0" xfId="1" applyFont="1" applyFill="1" applyBorder="1"/>
    <xf numFmtId="44" fontId="0" fillId="0" borderId="0" xfId="1" applyFont="1" applyBorder="1"/>
    <xf numFmtId="44" fontId="0" fillId="2" borderId="0" xfId="1" applyFont="1" applyFill="1" applyBorder="1"/>
    <xf numFmtId="164" fontId="0" fillId="0" borderId="0" xfId="0" applyNumberFormat="1"/>
    <xf numFmtId="165" fontId="0" fillId="0" borderId="0" xfId="0" applyNumberFormat="1"/>
    <xf numFmtId="44" fontId="0" fillId="0" borderId="0" xfId="1" applyFont="1" applyFill="1" applyBorder="1"/>
    <xf numFmtId="44" fontId="2" fillId="0" borderId="0" xfId="1" applyFont="1" applyFill="1" applyBorder="1"/>
    <xf numFmtId="9" fontId="0" fillId="3" borderId="2" xfId="0" applyNumberFormat="1" applyFill="1" applyBorder="1" applyAlignment="1">
      <alignment horizontal="center"/>
    </xf>
    <xf numFmtId="9" fontId="0" fillId="4" borderId="2" xfId="0" applyNumberFormat="1" applyFill="1" applyBorder="1" applyAlignment="1">
      <alignment horizontal="center"/>
    </xf>
    <xf numFmtId="0" fontId="2" fillId="0" borderId="1" xfId="0" applyFont="1" applyBorder="1" applyAlignment="1">
      <alignment horizontal="center"/>
    </xf>
    <xf numFmtId="44" fontId="0" fillId="4" borderId="0" xfId="1" applyFont="1" applyFill="1" applyBorder="1" applyAlignment="1">
      <alignment horizontal="left" vertical="center"/>
    </xf>
    <xf numFmtId="165" fontId="0" fillId="2" borderId="2" xfId="0" applyNumberFormat="1" applyFill="1" applyBorder="1" applyAlignment="1">
      <alignment horizontal="center"/>
    </xf>
    <xf numFmtId="165" fontId="0" fillId="0" borderId="2" xfId="0" applyNumberFormat="1" applyBorder="1" applyAlignment="1">
      <alignment horizontal="center"/>
    </xf>
    <xf numFmtId="0" fontId="3" fillId="0" borderId="0" xfId="0" applyFont="1" applyAlignment="1">
      <alignment horizontal="center"/>
    </xf>
    <xf numFmtId="0" fontId="3" fillId="0" borderId="0" xfId="0" applyFont="1"/>
    <xf numFmtId="0" fontId="2" fillId="0" borderId="0" xfId="0" applyFont="1" applyAlignment="1">
      <alignment horizontal="left" vertical="center"/>
    </xf>
    <xf numFmtId="0" fontId="3" fillId="0" borderId="0" xfId="0" applyFont="1" applyAlignment="1">
      <alignment horizontal="center"/>
    </xf>
    <xf numFmtId="0" fontId="0" fillId="0" borderId="0" xfId="0" applyAlignment="1">
      <alignment horizontal="center"/>
    </xf>
    <xf numFmtId="0" fontId="0" fillId="5" borderId="0" xfId="0" applyFill="1" applyAlignment="1">
      <alignment horizontal="center"/>
    </xf>
    <xf numFmtId="0" fontId="2" fillId="4" borderId="4" xfId="0" applyFont="1" applyFill="1" applyBorder="1" applyAlignment="1">
      <alignment horizontal="center"/>
    </xf>
    <xf numFmtId="9" fontId="0" fillId="4" borderId="3" xfId="0" applyNumberFormat="1" applyFill="1" applyBorder="1" applyAlignment="1">
      <alignment horizontal="center"/>
    </xf>
    <xf numFmtId="44" fontId="0" fillId="4" borderId="4" xfId="0" applyNumberFormat="1" applyFill="1" applyBorder="1"/>
    <xf numFmtId="44" fontId="2" fillId="4" borderId="4" xfId="0" applyNumberFormat="1" applyFont="1" applyFill="1" applyBorder="1"/>
    <xf numFmtId="0" fontId="2" fillId="0" borderId="5" xfId="0" applyFont="1" applyBorder="1" applyAlignment="1">
      <alignment horizontal="center" wrapText="1"/>
    </xf>
    <xf numFmtId="0" fontId="0" fillId="0" borderId="6" xfId="0" applyBorder="1" applyAlignment="1">
      <alignment horizontal="center"/>
    </xf>
    <xf numFmtId="0" fontId="0" fillId="0" borderId="6" xfId="0" applyBorder="1" applyAlignment="1">
      <alignment horizontal="center" vertical="center"/>
    </xf>
    <xf numFmtId="0" fontId="0" fillId="0" borderId="7" xfId="0" applyBorder="1" applyAlignment="1">
      <alignment horizontal="center"/>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195C2C-7501-4A5F-8AD0-33F17AADBCF2}">
  <dimension ref="B2:AX24"/>
  <sheetViews>
    <sheetView tabSelected="1" workbookViewId="0">
      <selection activeCell="L2" sqref="L2"/>
    </sheetView>
  </sheetViews>
  <sheetFormatPr defaultRowHeight="14.4" x14ac:dyDescent="0.3"/>
  <cols>
    <col min="2" max="2" width="15" style="1" customWidth="1"/>
    <col min="6" max="6" width="16.109375" customWidth="1"/>
    <col min="7" max="7" width="19" customWidth="1"/>
    <col min="8" max="8" width="18.88671875" customWidth="1"/>
    <col min="9" max="9" width="18.44140625" customWidth="1"/>
    <col min="10" max="10" width="3.109375" customWidth="1"/>
    <col min="11" max="11" width="18.44140625" bestFit="1" customWidth="1"/>
    <col min="12" max="12" width="16" bestFit="1" customWidth="1"/>
    <col min="13" max="13" width="15.21875" customWidth="1"/>
    <col min="14" max="14" width="14" customWidth="1"/>
    <col min="15" max="15" width="15.6640625" customWidth="1"/>
    <col min="16" max="16" width="13.77734375" bestFit="1" customWidth="1"/>
    <col min="17" max="17" width="14.44140625" bestFit="1" customWidth="1"/>
    <col min="18" max="18" width="14.109375" customWidth="1"/>
    <col min="19" max="19" width="17.33203125" bestFit="1" customWidth="1"/>
    <col min="20" max="20" width="13.88671875" bestFit="1" customWidth="1"/>
    <col min="21" max="21" width="13.77734375" bestFit="1" customWidth="1"/>
    <col min="22" max="22" width="12.6640625" bestFit="1" customWidth="1"/>
    <col min="23" max="23" width="14.44140625" bestFit="1" customWidth="1"/>
    <col min="24" max="24" width="15.33203125" bestFit="1" customWidth="1"/>
    <col min="25" max="25" width="15.109375" bestFit="1" customWidth="1"/>
    <col min="26" max="26" width="15.33203125" customWidth="1"/>
    <col min="27" max="27" width="13.44140625" customWidth="1"/>
    <col min="28" max="28" width="14.21875" bestFit="1" customWidth="1"/>
    <col min="29" max="29" width="11.33203125" bestFit="1" customWidth="1"/>
    <col min="30" max="30" width="14.109375" bestFit="1" customWidth="1"/>
    <col min="31" max="31" width="16" bestFit="1" customWidth="1"/>
    <col min="32" max="32" width="17.5546875" bestFit="1" customWidth="1"/>
    <col min="33" max="33" width="14.21875" customWidth="1"/>
    <col min="34" max="34" width="12.109375" bestFit="1" customWidth="1"/>
    <col min="35" max="35" width="12.5546875" customWidth="1"/>
    <col min="36" max="36" width="17.33203125" bestFit="1" customWidth="1"/>
    <col min="37" max="37" width="13.33203125" customWidth="1"/>
    <col min="38" max="38" width="17.5546875" bestFit="1" customWidth="1"/>
    <col min="39" max="39" width="16.109375" bestFit="1" customWidth="1"/>
    <col min="40" max="40" width="16.77734375" bestFit="1" customWidth="1"/>
    <col min="41" max="41" width="12.88671875" bestFit="1" customWidth="1"/>
    <col min="42" max="42" width="13.77734375" bestFit="1" customWidth="1"/>
    <col min="43" max="43" width="18.21875" bestFit="1" customWidth="1"/>
    <col min="44" max="44" width="14.109375" bestFit="1" customWidth="1"/>
    <col min="45" max="45" width="12.109375" customWidth="1"/>
    <col min="46" max="46" width="13.77734375" bestFit="1" customWidth="1"/>
    <col min="47" max="47" width="14" bestFit="1" customWidth="1"/>
    <col min="48" max="48" width="15.21875" customWidth="1"/>
    <col min="49" max="49" width="13.88671875" customWidth="1"/>
    <col min="50" max="50" width="14.5546875" customWidth="1"/>
  </cols>
  <sheetData>
    <row r="2" spans="2:50" x14ac:dyDescent="0.3">
      <c r="B2" s="29" t="s">
        <v>56</v>
      </c>
      <c r="C2" s="29"/>
      <c r="D2" s="29"/>
      <c r="E2" s="29"/>
      <c r="F2" s="29"/>
      <c r="G2" s="29"/>
      <c r="H2" s="29"/>
      <c r="I2" s="29"/>
    </row>
    <row r="3" spans="2:50" x14ac:dyDescent="0.3">
      <c r="B3" s="28" t="s">
        <v>57</v>
      </c>
      <c r="C3" s="28"/>
      <c r="D3" s="28"/>
      <c r="E3" s="28"/>
      <c r="F3" s="28"/>
      <c r="G3" s="28"/>
      <c r="H3" s="28"/>
      <c r="I3" s="28"/>
    </row>
    <row r="4" spans="2:50" x14ac:dyDescent="0.3">
      <c r="B4" s="25"/>
      <c r="C4" s="25"/>
      <c r="D4" s="25"/>
      <c r="E4" s="25"/>
      <c r="F4" s="25"/>
      <c r="G4" s="25"/>
      <c r="H4" s="25"/>
      <c r="I4" s="25"/>
    </row>
    <row r="5" spans="2:50" x14ac:dyDescent="0.3">
      <c r="B5" s="30" t="s">
        <v>61</v>
      </c>
      <c r="C5" s="30"/>
      <c r="D5" s="30"/>
      <c r="E5" s="30"/>
      <c r="F5" s="30"/>
      <c r="G5" s="30"/>
      <c r="H5" s="30"/>
      <c r="I5" s="30"/>
    </row>
    <row r="6" spans="2:50" x14ac:dyDescent="0.3">
      <c r="K6" s="28" t="s">
        <v>55</v>
      </c>
      <c r="L6" s="28"/>
      <c r="M6" s="28"/>
      <c r="N6" s="28"/>
      <c r="O6" s="28"/>
      <c r="P6" s="28"/>
      <c r="Q6" s="28"/>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row>
    <row r="7" spans="2:50" s="2" customFormat="1" ht="28.8" x14ac:dyDescent="0.3">
      <c r="E7" s="35" t="s">
        <v>5</v>
      </c>
      <c r="F7" s="4" t="s">
        <v>1</v>
      </c>
      <c r="G7" s="5" t="s">
        <v>2</v>
      </c>
      <c r="H7" s="5" t="s">
        <v>3</v>
      </c>
      <c r="I7" s="5" t="s">
        <v>4</v>
      </c>
      <c r="J7" s="3"/>
      <c r="K7" s="6" t="s">
        <v>14</v>
      </c>
      <c r="L7" s="7" t="s">
        <v>15</v>
      </c>
      <c r="M7" s="8" t="s">
        <v>16</v>
      </c>
      <c r="N7" s="7" t="s">
        <v>40</v>
      </c>
      <c r="O7" s="8" t="s">
        <v>17</v>
      </c>
      <c r="P7" s="7" t="s">
        <v>41</v>
      </c>
      <c r="Q7" s="8" t="s">
        <v>18</v>
      </c>
      <c r="R7" s="7" t="s">
        <v>42</v>
      </c>
      <c r="S7" s="8" t="s">
        <v>19</v>
      </c>
      <c r="T7" s="7" t="s">
        <v>20</v>
      </c>
      <c r="U7" s="8" t="s">
        <v>21</v>
      </c>
      <c r="V7" s="7" t="s">
        <v>22</v>
      </c>
      <c r="W7" s="8" t="s">
        <v>23</v>
      </c>
      <c r="X7" s="7" t="s">
        <v>24</v>
      </c>
      <c r="Y7" s="8" t="s">
        <v>25</v>
      </c>
      <c r="Z7" s="7" t="s">
        <v>26</v>
      </c>
      <c r="AA7" s="8" t="s">
        <v>27</v>
      </c>
      <c r="AB7" s="7" t="s">
        <v>43</v>
      </c>
      <c r="AC7" s="8" t="s">
        <v>28</v>
      </c>
      <c r="AD7" s="7" t="s">
        <v>44</v>
      </c>
      <c r="AE7" s="8" t="s">
        <v>29</v>
      </c>
      <c r="AF7" s="7" t="s">
        <v>45</v>
      </c>
      <c r="AG7" s="8" t="s">
        <v>30</v>
      </c>
      <c r="AH7" s="7" t="s">
        <v>31</v>
      </c>
      <c r="AI7" s="8" t="s">
        <v>46</v>
      </c>
      <c r="AJ7" s="7" t="s">
        <v>47</v>
      </c>
      <c r="AK7" s="8" t="s">
        <v>48</v>
      </c>
      <c r="AL7" s="7" t="s">
        <v>49</v>
      </c>
      <c r="AM7" s="8" t="s">
        <v>50</v>
      </c>
      <c r="AN7" s="7" t="s">
        <v>32</v>
      </c>
      <c r="AO7" s="8" t="s">
        <v>33</v>
      </c>
      <c r="AP7" s="7" t="s">
        <v>51</v>
      </c>
      <c r="AQ7" s="8" t="s">
        <v>52</v>
      </c>
      <c r="AR7" s="7" t="s">
        <v>53</v>
      </c>
      <c r="AS7" s="8" t="s">
        <v>34</v>
      </c>
      <c r="AT7" s="7" t="s">
        <v>35</v>
      </c>
      <c r="AU7" s="8" t="s">
        <v>36</v>
      </c>
      <c r="AV7" s="7" t="s">
        <v>37</v>
      </c>
      <c r="AW7" s="8" t="s">
        <v>38</v>
      </c>
      <c r="AX7" s="31" t="s">
        <v>60</v>
      </c>
    </row>
    <row r="8" spans="2:50" s="9" customFormat="1" x14ac:dyDescent="0.3">
      <c r="B8" s="2"/>
      <c r="E8" s="36"/>
      <c r="F8" s="19">
        <v>1</v>
      </c>
      <c r="G8" s="20">
        <v>0.5</v>
      </c>
      <c r="H8" s="20">
        <v>0.2</v>
      </c>
      <c r="I8" s="20">
        <v>0.3</v>
      </c>
      <c r="J8" s="10"/>
      <c r="K8" s="23">
        <v>1.6799535986000001E-2</v>
      </c>
      <c r="L8" s="24">
        <v>4.0537116217999998E-2</v>
      </c>
      <c r="M8" s="23">
        <v>2.6283332826000001E-2</v>
      </c>
      <c r="N8" s="24">
        <v>3.6779545806999998E-2</v>
      </c>
      <c r="O8" s="23">
        <v>5.2042873123000002E-2</v>
      </c>
      <c r="P8" s="24">
        <v>2.73939973E-2</v>
      </c>
      <c r="Q8" s="23">
        <v>1.6113929260999998E-2</v>
      </c>
      <c r="R8" s="24">
        <v>8.3690495039999997E-3</v>
      </c>
      <c r="S8" s="23">
        <v>3.5025701951E-2</v>
      </c>
      <c r="T8" s="24">
        <v>1.2353278939E-2</v>
      </c>
      <c r="U8" s="23">
        <v>1.9717572454E-2</v>
      </c>
      <c r="V8" s="24">
        <v>1.4582940317E-2</v>
      </c>
      <c r="W8" s="23">
        <v>3.8494340111000003E-2</v>
      </c>
      <c r="X8" s="24">
        <v>4.9959268384999998E-2</v>
      </c>
      <c r="Y8" s="23">
        <v>2.1856790490000001E-3</v>
      </c>
      <c r="Z8" s="24">
        <v>2.1010369789000002E-2</v>
      </c>
      <c r="AA8" s="23">
        <v>4.3451006968E-2</v>
      </c>
      <c r="AB8" s="24">
        <v>2.1621727981E-2</v>
      </c>
      <c r="AC8" s="23">
        <v>2.0941808299999999E-3</v>
      </c>
      <c r="AD8" s="24">
        <v>3.8454418781999997E-2</v>
      </c>
      <c r="AE8" s="23">
        <v>6.7801027597000005E-2</v>
      </c>
      <c r="AF8" s="24">
        <v>1.2760851978000001E-2</v>
      </c>
      <c r="AG8" s="23">
        <v>7.2016026248999998E-2</v>
      </c>
      <c r="AH8" s="24">
        <v>6.1843980030000002E-3</v>
      </c>
      <c r="AI8" s="23">
        <v>4.3665182379999997E-3</v>
      </c>
      <c r="AJ8" s="24">
        <v>1.9708146889000001E-2</v>
      </c>
      <c r="AK8" s="23">
        <v>2.6908215844000001E-2</v>
      </c>
      <c r="AL8" s="24">
        <v>1.8363769929999999E-2</v>
      </c>
      <c r="AM8" s="23">
        <v>3.6977198466999997E-2</v>
      </c>
      <c r="AN8" s="24">
        <v>2.2275994495E-2</v>
      </c>
      <c r="AO8" s="23">
        <v>6.64145731E-4</v>
      </c>
      <c r="AP8" s="24">
        <v>2.4723925078E-2</v>
      </c>
      <c r="AQ8" s="23">
        <v>2.6998574468999999E-2</v>
      </c>
      <c r="AR8" s="24">
        <v>2.8132809687999999E-2</v>
      </c>
      <c r="AS8" s="23">
        <v>2.5413117290000002E-3</v>
      </c>
      <c r="AT8" s="24">
        <v>1.5416150466999999E-2</v>
      </c>
      <c r="AU8" s="23">
        <v>1.935482073E-3</v>
      </c>
      <c r="AV8" s="24">
        <v>6.7950503019000005E-2</v>
      </c>
      <c r="AW8" s="23">
        <v>2.1005084476E-2</v>
      </c>
      <c r="AX8" s="32">
        <f>SUM(K8:AW8)</f>
        <v>1.0000000000010001</v>
      </c>
    </row>
    <row r="9" spans="2:50" x14ac:dyDescent="0.3">
      <c r="B9" s="27" t="s">
        <v>59</v>
      </c>
      <c r="C9" t="s">
        <v>0</v>
      </c>
      <c r="E9" s="37">
        <v>10</v>
      </c>
      <c r="F9" s="11">
        <v>17885585.73</v>
      </c>
      <c r="G9" s="22">
        <f>SUM(F9*G$8)</f>
        <v>8942792.8650000002</v>
      </c>
      <c r="H9" s="12">
        <f>SUM(F9*H$8)</f>
        <v>3577117.1460000002</v>
      </c>
      <c r="I9" s="12">
        <f>SUM(F9*I$8)</f>
        <v>5365675.7189999996</v>
      </c>
      <c r="J9" s="13"/>
      <c r="K9" s="14">
        <f>SUM(I$9*K$8)</f>
        <v>90140.862330546923</v>
      </c>
      <c r="L9" s="13">
        <f>SUM(I9*L$8)</f>
        <v>217509.02020920368</v>
      </c>
      <c r="M9" s="14">
        <f>SUM(I9*M$8)</f>
        <v>141027.84075886384</v>
      </c>
      <c r="N9" s="13">
        <f>SUM(I9*N$8)</f>
        <v>197347.11589246814</v>
      </c>
      <c r="O9" s="14">
        <f>SUM(I9*O$8)</f>
        <v>279245.18066307879</v>
      </c>
      <c r="P9" s="13">
        <f>SUM(I9*P$8)</f>
        <v>146987.30615896155</v>
      </c>
      <c r="Q9" s="14">
        <f>SUM(I9*Q$8)</f>
        <v>86462.118973431294</v>
      </c>
      <c r="R9" s="13">
        <f>SUM(I9*R$8)</f>
        <v>44905.605714721787</v>
      </c>
      <c r="S9" s="14">
        <f>SUM(I9*S$8)</f>
        <v>187936.55849941162</v>
      </c>
      <c r="T9" s="13">
        <f>SUM(I9*T$8)</f>
        <v>66283.688853026382</v>
      </c>
      <c r="U9" s="14">
        <f>SUM(I9*U$8)</f>
        <v>105798.09975405103</v>
      </c>
      <c r="V9" s="13">
        <f>SUM(I9*V$8)</f>
        <v>78247.328770553053</v>
      </c>
      <c r="W9" s="14">
        <f>SUM(I9*W$8)</f>
        <v>206548.14605252046</v>
      </c>
      <c r="X9" s="13">
        <f>SUM(I9*X$8)</f>
        <v>268065.23331239884</v>
      </c>
      <c r="Y9" s="14">
        <f>SUM(I9*Y$8)</f>
        <v>11727.645002746311</v>
      </c>
      <c r="Z9" s="13">
        <f>SUM(I9*Z$8)</f>
        <v>112734.83102404846</v>
      </c>
      <c r="AA9" s="14">
        <f>SUM(I9*AA$8)</f>
        <v>233144.01305429739</v>
      </c>
      <c r="AB9" s="13">
        <f>SUM(I9*AB$8)</f>
        <v>116015.18083047458</v>
      </c>
      <c r="AC9" s="14">
        <f>SUM(I9*AC$8)</f>
        <v>11236.695230726265</v>
      </c>
      <c r="AD9" s="13">
        <f>SUM(I9*AD$8)</f>
        <v>206333.94114683493</v>
      </c>
      <c r="AE9" s="14">
        <f>SUM(I9*AE$8)</f>
        <v>363798.32750047179</v>
      </c>
      <c r="AF9" s="13">
        <f>SUM(I9*AF$8)</f>
        <v>68470.593612107725</v>
      </c>
      <c r="AG9" s="14">
        <f>SUM(I9*AG$8)</f>
        <v>386414.6434231259</v>
      </c>
      <c r="AH9" s="13">
        <f>SUM(I9*AH$8)</f>
        <v>33183.474201329191</v>
      </c>
      <c r="AI9" s="14">
        <f>SUM(I9*AI$8)</f>
        <v>23429.320886207261</v>
      </c>
      <c r="AJ9" s="13">
        <f>SUM(I9*AJ$8)</f>
        <v>105747.52522879269</v>
      </c>
      <c r="AK9" s="14">
        <f>SUM(I9*AK$8)</f>
        <v>144380.7603957619</v>
      </c>
      <c r="AL9" s="13">
        <f>SUM(I9*AL$8)</f>
        <v>98534.03442270332</v>
      </c>
      <c r="AM9" s="14">
        <f>SUM(I9*AM$8)</f>
        <v>198407.6559710259</v>
      </c>
      <c r="AN9" s="13">
        <f>SUM(I9*AN$8)</f>
        <v>119525.76277839916</v>
      </c>
      <c r="AO9" s="14">
        <f>SUM(I9*AO$8)</f>
        <v>3563.5906227042051</v>
      </c>
      <c r="AP9" s="13">
        <f>SUM(I9*AP$8)</f>
        <v>132660.56446939977</v>
      </c>
      <c r="AQ9" s="14">
        <f>SUM(I9*AQ$8)</f>
        <v>144865.59547592662</v>
      </c>
      <c r="AR9" s="13">
        <f>SUM(I9*AR$8)</f>
        <v>150951.53385014954</v>
      </c>
      <c r="AS9" s="14">
        <f>SUM(I9*AS$8)</f>
        <v>13635.854638705208</v>
      </c>
      <c r="AT9" s="13">
        <f>SUM(I9*AT$8)</f>
        <v>82718.064241232394</v>
      </c>
      <c r="AU9" s="14">
        <f>SUM(I9*AU$8)</f>
        <v>10385.169163655884</v>
      </c>
      <c r="AV9" s="13">
        <f>SUM(I9*AV$8)</f>
        <v>364600.3641428845</v>
      </c>
      <c r="AW9" s="14">
        <f>SUM(I9*AW$8)</f>
        <v>112706.47174841703</v>
      </c>
      <c r="AX9" s="33">
        <f>SUM(K9:AW9)</f>
        <v>5365675.7190053659</v>
      </c>
    </row>
    <row r="10" spans="2:50" x14ac:dyDescent="0.3">
      <c r="B10" s="27"/>
      <c r="C10" t="s">
        <v>39</v>
      </c>
      <c r="E10" s="37"/>
      <c r="F10" s="11">
        <v>8466030.0199999996</v>
      </c>
      <c r="G10" s="12">
        <f t="shared" ref="G10:G18" si="0">SUM(F10*G$8)</f>
        <v>4233015.01</v>
      </c>
      <c r="H10" s="12">
        <f t="shared" ref="H10:H18" si="1">SUM(F10*H$8)</f>
        <v>1693206.004</v>
      </c>
      <c r="I10" s="12">
        <f t="shared" ref="I10:I18" si="2">SUM(F10*I$8)</f>
        <v>2539809.0059999996</v>
      </c>
      <c r="J10" s="13"/>
      <c r="K10" s="14">
        <f t="shared" ref="K10:K18" si="3">SUM(I10*K$8)</f>
        <v>42667.612793863889</v>
      </c>
      <c r="L10" s="13">
        <f t="shared" ref="L10:L18" si="4">SUM(I10*L$8)</f>
        <v>102956.53284774504</v>
      </c>
      <c r="M10" s="14">
        <f t="shared" ref="M10:M18" si="5">SUM(I10*M$8)</f>
        <v>66754.645419170221</v>
      </c>
      <c r="N10" s="13">
        <f t="shared" ref="N10:N18" si="6">SUM(I10*N$8)</f>
        <v>93413.021677208118</v>
      </c>
      <c r="O10" s="14">
        <f t="shared" ref="O10:O18" si="7">SUM(I10*O$8)</f>
        <v>132178.95785591073</v>
      </c>
      <c r="P10" s="13">
        <f t="shared" ref="P10:P18" si="8">SUM(I10*P$8)</f>
        <v>69575.521052879674</v>
      </c>
      <c r="Q10" s="14">
        <f t="shared" ref="Q10:Q18" si="9">SUM(I10*Q$8)</f>
        <v>40926.302659134715</v>
      </c>
      <c r="R10" s="13">
        <f t="shared" ref="R10:R18" si="10">SUM(I10*R$8)</f>
        <v>21255.78730191903</v>
      </c>
      <c r="S10" s="14">
        <f t="shared" ref="S10:S18" si="11">SUM(I10*S$8)</f>
        <v>88958.593256621563</v>
      </c>
      <c r="T10" s="13">
        <f t="shared" ref="T10:T18" si="12">SUM(I10*T$8)</f>
        <v>31374.96910290232</v>
      </c>
      <c r="U10" s="14">
        <f t="shared" ref="U10:U18" si="13">SUM(I10*U$8)</f>
        <v>50078.868095126716</v>
      </c>
      <c r="V10" s="13">
        <f t="shared" ref="V10:V18" si="14">SUM(I10*V$8)</f>
        <v>37037.883151077091</v>
      </c>
      <c r="W10" s="14">
        <f t="shared" ref="W10:W18" si="15">SUM(I10*W$8)</f>
        <v>97768.271693944829</v>
      </c>
      <c r="X10" s="13">
        <f t="shared" ref="X10:X18" si="16">SUM(I10*X$8)</f>
        <v>126886.99977739406</v>
      </c>
      <c r="Y10" s="14">
        <f t="shared" ref="Y10:Y18" si="17">SUM(I10*Y$8)</f>
        <v>5551.2073328757142</v>
      </c>
      <c r="Z10" s="13">
        <f t="shared" ref="Z10:Z18" si="18">SUM(I10*Z$8)</f>
        <v>53362.326409492518</v>
      </c>
      <c r="AA10" s="14">
        <f t="shared" ref="AA10:AA18" si="19">SUM(I10*AA$8)</f>
        <v>110357.25881709513</v>
      </c>
      <c r="AB10" s="13">
        <f t="shared" ref="AB10:AB18" si="20">SUM(I10*AB$8)</f>
        <v>54915.059451425986</v>
      </c>
      <c r="AC10" s="14">
        <f t="shared" ref="AC10:AC18" si="21">SUM(I10*AC$8)</f>
        <v>5318.8193322265543</v>
      </c>
      <c r="AD10" s="13">
        <f t="shared" ref="AD10:AD18" si="22">SUM(I10*AD$8)</f>
        <v>97666.87914301912</v>
      </c>
      <c r="AE10" s="14">
        <f t="shared" ref="AE10:AE18" si="23">SUM(I10*AE$8)</f>
        <v>172201.66050691513</v>
      </c>
      <c r="AF10" s="13">
        <f t="shared" ref="AF10:AF18" si="24">SUM(I10*AF$8)</f>
        <v>32410.12677795731</v>
      </c>
      <c r="AG10" s="14">
        <f t="shared" ref="AG10:AG18" si="25">SUM(I10*AG$8)</f>
        <v>182906.95204354255</v>
      </c>
      <c r="AH10" s="13">
        <f t="shared" ref="AH10:AH18" si="26">SUM(I10*AH$8)</f>
        <v>15707.189744707814</v>
      </c>
      <c r="AI10" s="14">
        <f t="shared" ref="AI10:AI18" si="27">SUM(I10*AI$8)</f>
        <v>11090.122345735648</v>
      </c>
      <c r="AJ10" s="13">
        <f t="shared" ref="AJ10:AJ18" si="28">SUM(I10*AJ$8)</f>
        <v>50054.928960253077</v>
      </c>
      <c r="AK10" s="14">
        <f t="shared" ref="AK10:AK18" si="29">SUM(I10*AK$8)</f>
        <v>68341.728935983076</v>
      </c>
      <c r="AL10" s="13">
        <f t="shared" ref="AL10:AL18" si="30">SUM(I10*AL$8)</f>
        <v>46640.468252325983</v>
      </c>
      <c r="AM10" s="14">
        <f t="shared" ref="AM10:AM18" si="31">SUM(I10*AM$8)</f>
        <v>93915.021683135972</v>
      </c>
      <c r="AN10" s="13">
        <f t="shared" ref="AN10:AN18" si="32">SUM(I10*AN$8)</f>
        <v>56576.77143600741</v>
      </c>
      <c r="AO10" s="14">
        <f t="shared" ref="AO10:AO18" si="33">SUM(I10*AO$8)</f>
        <v>1686.803308890253</v>
      </c>
      <c r="AP10" s="13">
        <f t="shared" ref="AP10:AP18" si="34">SUM(I10*AP$8)</f>
        <v>62794.047576773643</v>
      </c>
      <c r="AQ10" s="14">
        <f t="shared" ref="AQ10:AQ18" si="35">SUM(I10*AQ$8)</f>
        <v>68571.222585527852</v>
      </c>
      <c r="AR10" s="13">
        <f t="shared" ref="AR10:AR18" si="36">SUM(I10*AR$8)</f>
        <v>71451.963409666438</v>
      </c>
      <c r="AS10" s="14">
        <f t="shared" ref="AS10:AS18" si="37">SUM(I10*AS$8)</f>
        <v>6454.4464163676312</v>
      </c>
      <c r="AT10" s="13">
        <f t="shared" ref="AT10:AT18" si="38">SUM(I10*AT$8)</f>
        <v>39154.0777939377</v>
      </c>
      <c r="AU10" s="14">
        <f t="shared" ref="AU10:AU18" si="39">SUM(I10*AU$8)</f>
        <v>4915.7547999569488</v>
      </c>
      <c r="AV10" s="13">
        <f t="shared" ref="AV10:AV18" si="40">SUM(I10*AV$8)</f>
        <v>172581.29952988637</v>
      </c>
      <c r="AW10" s="14">
        <f t="shared" ref="AW10:AW18" si="41">SUM(I10*AW$8)</f>
        <v>53348.902723935586</v>
      </c>
      <c r="AX10" s="33">
        <f t="shared" ref="AX10:AX20" si="42">SUM(K10:AW10)</f>
        <v>2539809.0060025393</v>
      </c>
    </row>
    <row r="11" spans="2:50" x14ac:dyDescent="0.3">
      <c r="B11" s="1" t="s">
        <v>6</v>
      </c>
      <c r="E11" s="36">
        <v>1</v>
      </c>
      <c r="F11" s="11">
        <v>98878.418430312697</v>
      </c>
      <c r="G11" s="12">
        <f t="shared" si="0"/>
        <v>49439.209215156348</v>
      </c>
      <c r="H11" s="12">
        <f t="shared" si="1"/>
        <v>19775.683686062541</v>
      </c>
      <c r="I11" s="12">
        <f t="shared" si="2"/>
        <v>29663.525529093808</v>
      </c>
      <c r="J11" s="13"/>
      <c r="K11" s="14">
        <f>SUM(I11*K$8)</f>
        <v>498.33346459764113</v>
      </c>
      <c r="L11" s="13">
        <f t="shared" si="4"/>
        <v>1202.4737818084855</v>
      </c>
      <c r="M11" s="14">
        <f t="shared" si="5"/>
        <v>779.65631427372034</v>
      </c>
      <c r="N11" s="13">
        <f t="shared" si="6"/>
        <v>1091.0109959944195</v>
      </c>
      <c r="O11" s="14">
        <f t="shared" si="7"/>
        <v>1543.7750954915005</v>
      </c>
      <c r="P11" s="13">
        <f t="shared" si="8"/>
        <v>812.60253825247685</v>
      </c>
      <c r="Q11" s="14">
        <f t="shared" si="9"/>
        <v>477.99595200768516</v>
      </c>
      <c r="R11" s="13">
        <f t="shared" si="10"/>
        <v>248.25551361615385</v>
      </c>
      <c r="S11" s="14">
        <f t="shared" si="11"/>
        <v>1038.9858039979192</v>
      </c>
      <c r="T11" s="13">
        <f t="shared" si="12"/>
        <v>366.44180517504338</v>
      </c>
      <c r="U11" s="14">
        <f t="shared" si="13"/>
        <v>584.89271386098585</v>
      </c>
      <c r="V11" s="13">
        <f t="shared" si="14"/>
        <v>432.58142238258085</v>
      </c>
      <c r="W11" s="14">
        <f t="shared" si="15"/>
        <v>1141.8778406082683</v>
      </c>
      <c r="X11" s="13">
        <f t="shared" si="16"/>
        <v>1481.9680331532966</v>
      </c>
      <c r="Y11" s="14">
        <f t="shared" si="17"/>
        <v>64.834946268416971</v>
      </c>
      <c r="Z11" s="13">
        <f t="shared" si="18"/>
        <v>623.24164061170279</v>
      </c>
      <c r="AA11" s="14">
        <f t="shared" si="19"/>
        <v>1288.9100544601008</v>
      </c>
      <c r="AB11" s="13">
        <f t="shared" si="20"/>
        <v>641.37667994751541</v>
      </c>
      <c r="AC11" s="14">
        <f t="shared" si="21"/>
        <v>62.120786513243857</v>
      </c>
      <c r="AD11" s="13">
        <f t="shared" si="22"/>
        <v>1140.6936332463213</v>
      </c>
      <c r="AE11" s="14">
        <f t="shared" si="23"/>
        <v>2011.2175130224034</v>
      </c>
      <c r="AF11" s="13">
        <f t="shared" si="24"/>
        <v>378.5318584223902</v>
      </c>
      <c r="AG11" s="14">
        <f t="shared" si="25"/>
        <v>2136.2492331411013</v>
      </c>
      <c r="AH11" s="13">
        <f t="shared" si="26"/>
        <v>183.45104804406728</v>
      </c>
      <c r="AI11" s="14">
        <f t="shared" si="27"/>
        <v>129.5263252261667</v>
      </c>
      <c r="AJ11" s="13">
        <f t="shared" si="28"/>
        <v>584.61311837298229</v>
      </c>
      <c r="AK11" s="14">
        <f t="shared" si="29"/>
        <v>798.19254763086053</v>
      </c>
      <c r="AL11" s="13">
        <f t="shared" si="30"/>
        <v>544.73415812896019</v>
      </c>
      <c r="AM11" s="14">
        <f t="shared" si="31"/>
        <v>1096.8740707202228</v>
      </c>
      <c r="AN11" s="13">
        <f t="shared" si="32"/>
        <v>660.78453138838563</v>
      </c>
      <c r="AO11" s="14">
        <f t="shared" si="33"/>
        <v>19.700903846557168</v>
      </c>
      <c r="AP11" s="13">
        <f t="shared" si="34"/>
        <v>733.39878273065563</v>
      </c>
      <c r="AQ11" s="14">
        <f t="shared" si="35"/>
        <v>800.87290301032181</v>
      </c>
      <c r="AR11" s="13">
        <f t="shared" si="36"/>
        <v>834.51831838512555</v>
      </c>
      <c r="AS11" s="14">
        <f t="shared" si="37"/>
        <v>75.384265350577024</v>
      </c>
      <c r="AT11" s="13">
        <f t="shared" si="38"/>
        <v>457.29737293820591</v>
      </c>
      <c r="AU11" s="14">
        <f t="shared" si="39"/>
        <v>57.413221883538903</v>
      </c>
      <c r="AV11" s="13">
        <f t="shared" si="40"/>
        <v>2015.6514810188726</v>
      </c>
      <c r="AW11" s="14">
        <f t="shared" si="41"/>
        <v>623.08485959459802</v>
      </c>
      <c r="AX11" s="33">
        <f t="shared" si="42"/>
        <v>29663.525529123468</v>
      </c>
    </row>
    <row r="12" spans="2:50" x14ac:dyDescent="0.3">
      <c r="B12" s="1" t="s">
        <v>7</v>
      </c>
      <c r="E12" s="36">
        <v>10</v>
      </c>
      <c r="F12" s="11">
        <v>692498.40236223396</v>
      </c>
      <c r="G12" s="12">
        <f>SUM(F12*G$8)</f>
        <v>346249.20118111698</v>
      </c>
      <c r="H12" s="12">
        <f t="shared" si="1"/>
        <v>138499.68047244681</v>
      </c>
      <c r="I12" s="12">
        <f t="shared" si="2"/>
        <v>207749.52070867017</v>
      </c>
      <c r="J12" s="13"/>
      <c r="K12" s="14">
        <f t="shared" si="3"/>
        <v>3490.0955492195571</v>
      </c>
      <c r="L12" s="13">
        <f t="shared" si="4"/>
        <v>8421.5664652011601</v>
      </c>
      <c r="M12" s="14">
        <f t="shared" si="5"/>
        <v>5460.3497972279574</v>
      </c>
      <c r="N12" s="13">
        <f t="shared" si="6"/>
        <v>7640.933013286829</v>
      </c>
      <c r="O12" s="14">
        <f t="shared" si="7"/>
        <v>10811.881947605383</v>
      </c>
      <c r="P12" s="13">
        <f t="shared" si="8"/>
        <v>5691.0898093696051</v>
      </c>
      <c r="Q12" s="14">
        <f t="shared" si="9"/>
        <v>3347.6610807061652</v>
      </c>
      <c r="R12" s="13">
        <f t="shared" si="10"/>
        <v>1738.6660232431338</v>
      </c>
      <c r="S12" s="14">
        <f t="shared" si="11"/>
        <v>7276.5727928049837</v>
      </c>
      <c r="T12" s="13">
        <f t="shared" si="12"/>
        <v>2566.3877787577594</v>
      </c>
      <c r="U12" s="14">
        <f t="shared" si="13"/>
        <v>4096.3162268569777</v>
      </c>
      <c r="V12" s="13">
        <f t="shared" si="14"/>
        <v>3029.5988613798927</v>
      </c>
      <c r="W12" s="14">
        <f t="shared" si="15"/>
        <v>7997.1807080567878</v>
      </c>
      <c r="X12" s="13">
        <f t="shared" si="16"/>
        <v>10379.014061939568</v>
      </c>
      <c r="Y12" s="14">
        <f t="shared" si="17"/>
        <v>454.07377485273202</v>
      </c>
      <c r="Z12" s="13">
        <f t="shared" si="18"/>
        <v>4364.8942535766737</v>
      </c>
      <c r="AA12" s="14">
        <f t="shared" si="19"/>
        <v>9026.9258719110876</v>
      </c>
      <c r="AB12" s="13">
        <f t="shared" si="20"/>
        <v>4491.9036249459932</v>
      </c>
      <c r="AC12" s="14">
        <f t="shared" si="21"/>
        <v>435.06506370978508</v>
      </c>
      <c r="AD12" s="13">
        <f t="shared" si="22"/>
        <v>7988.8870710909832</v>
      </c>
      <c r="AE12" s="14">
        <f t="shared" si="23"/>
        <v>14085.63098683207</v>
      </c>
      <c r="AF12" s="13">
        <f t="shared" si="24"/>
        <v>2651.060882263786</v>
      </c>
      <c r="AG12" s="14">
        <f t="shared" si="25"/>
        <v>14961.29493657276</v>
      </c>
      <c r="AH12" s="13">
        <f t="shared" si="26"/>
        <v>1284.805720994907</v>
      </c>
      <c r="AI12" s="14">
        <f t="shared" si="27"/>
        <v>907.14207111016697</v>
      </c>
      <c r="AJ12" s="13">
        <f t="shared" si="28"/>
        <v>4094.3580702458194</v>
      </c>
      <c r="AK12" s="14">
        <f t="shared" si="29"/>
        <v>5590.1689447164454</v>
      </c>
      <c r="AL12" s="13">
        <f t="shared" si="30"/>
        <v>3815.0644013617894</v>
      </c>
      <c r="AM12" s="14">
        <f t="shared" si="31"/>
        <v>7681.9952586686231</v>
      </c>
      <c r="AN12" s="13">
        <f t="shared" si="32"/>
        <v>4627.8271796452254</v>
      </c>
      <c r="AO12" s="14">
        <f t="shared" si="33"/>
        <v>137.97595729595938</v>
      </c>
      <c r="AP12" s="13">
        <f t="shared" si="34"/>
        <v>5136.3835849915704</v>
      </c>
      <c r="AQ12" s="14">
        <f t="shared" si="35"/>
        <v>5608.9409057520888</v>
      </c>
      <c r="AR12" s="13">
        <f t="shared" si="36"/>
        <v>5844.5777288702329</v>
      </c>
      <c r="AS12" s="14">
        <f t="shared" si="37"/>
        <v>527.95629367107199</v>
      </c>
      <c r="AT12" s="13">
        <f t="shared" si="38"/>
        <v>3202.6978706919917</v>
      </c>
      <c r="AU12" s="14">
        <f t="shared" si="39"/>
        <v>402.09547300597336</v>
      </c>
      <c r="AV12" s="13">
        <f t="shared" si="40"/>
        <v>14116.684434110297</v>
      </c>
      <c r="AW12" s="14">
        <f t="shared" si="41"/>
        <v>4363.796232334128</v>
      </c>
      <c r="AX12" s="33">
        <f t="shared" si="42"/>
        <v>207749.52070887794</v>
      </c>
    </row>
    <row r="13" spans="2:50" x14ac:dyDescent="0.3">
      <c r="B13" s="1" t="s">
        <v>8</v>
      </c>
      <c r="E13" s="36">
        <v>1</v>
      </c>
      <c r="F13" s="11">
        <v>337085.50967682048</v>
      </c>
      <c r="G13" s="12">
        <f t="shared" si="0"/>
        <v>168542.75483841024</v>
      </c>
      <c r="H13" s="12">
        <f t="shared" si="1"/>
        <v>67417.101935364102</v>
      </c>
      <c r="I13" s="12">
        <f t="shared" si="2"/>
        <v>101125.65290304614</v>
      </c>
      <c r="J13" s="13"/>
      <c r="K13" s="14">
        <f t="shared" si="3"/>
        <v>1698.864045052469</v>
      </c>
      <c r="L13" s="13">
        <f t="shared" si="4"/>
        <v>4099.3423443519105</v>
      </c>
      <c r="M13" s="14">
        <f t="shared" si="5"/>
        <v>2657.9191924973147</v>
      </c>
      <c r="N13" s="13">
        <f t="shared" si="6"/>
        <v>3719.355583210368</v>
      </c>
      <c r="O13" s="14">
        <f t="shared" si="7"/>
        <v>5262.8695235137675</v>
      </c>
      <c r="P13" s="13">
        <f t="shared" si="8"/>
        <v>2770.2358625867832</v>
      </c>
      <c r="Q13" s="14">
        <f t="shared" si="9"/>
        <v>1629.5316173521246</v>
      </c>
      <c r="R13" s="13">
        <f t="shared" si="10"/>
        <v>846.3255952699144</v>
      </c>
      <c r="S13" s="14">
        <f t="shared" si="11"/>
        <v>3541.996978182372</v>
      </c>
      <c r="T13" s="13">
        <f t="shared" si="12"/>
        <v>1249.233398199824</v>
      </c>
      <c r="U13" s="14">
        <f t="shared" si="13"/>
        <v>1993.9523880738677</v>
      </c>
      <c r="V13" s="13">
        <f t="shared" si="14"/>
        <v>1474.7093608027797</v>
      </c>
      <c r="W13" s="14">
        <f t="shared" si="15"/>
        <v>3892.7652767967929</v>
      </c>
      <c r="X13" s="13">
        <f t="shared" si="16"/>
        <v>5052.1636339916358</v>
      </c>
      <c r="Y13" s="14">
        <f t="shared" si="17"/>
        <v>221.02822086663397</v>
      </c>
      <c r="Z13" s="13">
        <f t="shared" si="18"/>
        <v>2124.687362647061</v>
      </c>
      <c r="AA13" s="14">
        <f t="shared" si="19"/>
        <v>4394.0114489338075</v>
      </c>
      <c r="AB13" s="13">
        <f t="shared" si="20"/>
        <v>2186.5113589706866</v>
      </c>
      <c r="AC13" s="14">
        <f t="shared" si="21"/>
        <v>211.77540373079307</v>
      </c>
      <c r="AD13" s="13">
        <f t="shared" si="22"/>
        <v>3888.7282063369098</v>
      </c>
      <c r="AE13" s="14">
        <f t="shared" si="23"/>
        <v>6856.4231832440746</v>
      </c>
      <c r="AF13" s="13">
        <f t="shared" si="24"/>
        <v>1290.4494878743778</v>
      </c>
      <c r="AG13" s="14">
        <f t="shared" si="25"/>
        <v>7282.6676739130335</v>
      </c>
      <c r="AH13" s="13">
        <f t="shared" si="26"/>
        <v>625.40128586566971</v>
      </c>
      <c r="AI13" s="14">
        <f t="shared" si="27"/>
        <v>441.5670077308086</v>
      </c>
      <c r="AJ13" s="13">
        <f t="shared" si="28"/>
        <v>1992.9992216592627</v>
      </c>
      <c r="AK13" s="14">
        <f t="shared" si="29"/>
        <v>2721.1108956805906</v>
      </c>
      <c r="AL13" s="13">
        <f t="shared" si="30"/>
        <v>1857.0482239325759</v>
      </c>
      <c r="AM13" s="14">
        <f t="shared" si="31"/>
        <v>3739.3433375008913</v>
      </c>
      <c r="AN13" s="13">
        <f t="shared" si="32"/>
        <v>2252.6744873715365</v>
      </c>
      <c r="AO13" s="14">
        <f t="shared" si="33"/>
        <v>67.162170670145855</v>
      </c>
      <c r="AP13" s="13">
        <f t="shared" si="34"/>
        <v>2500.2230658387457</v>
      </c>
      <c r="AQ13" s="14">
        <f t="shared" si="35"/>
        <v>2730.248470629137</v>
      </c>
      <c r="AR13" s="13">
        <f t="shared" si="36"/>
        <v>2844.9487476961417</v>
      </c>
      <c r="AS13" s="14">
        <f t="shared" si="37"/>
        <v>256.99180782529407</v>
      </c>
      <c r="AT13" s="13">
        <f t="shared" si="38"/>
        <v>1558.9682812269746</v>
      </c>
      <c r="AU13" s="14">
        <f t="shared" si="39"/>
        <v>195.7268883142662</v>
      </c>
      <c r="AV13" s="13">
        <f t="shared" si="40"/>
        <v>6871.5389828867837</v>
      </c>
      <c r="AW13" s="14">
        <f t="shared" si="41"/>
        <v>2124.152881919139</v>
      </c>
      <c r="AX13" s="33">
        <f t="shared" si="42"/>
        <v>101125.65290314725</v>
      </c>
    </row>
    <row r="14" spans="2:50" x14ac:dyDescent="0.3">
      <c r="B14" s="1" t="s">
        <v>9</v>
      </c>
      <c r="E14" s="36">
        <v>1</v>
      </c>
      <c r="F14" s="11">
        <v>571189.96480292594</v>
      </c>
      <c r="G14" s="12">
        <f t="shared" si="0"/>
        <v>285594.98240146297</v>
      </c>
      <c r="H14" s="12">
        <f t="shared" si="1"/>
        <v>114237.99296058519</v>
      </c>
      <c r="I14" s="12">
        <f t="shared" si="2"/>
        <v>171356.98944087778</v>
      </c>
      <c r="J14" s="13"/>
      <c r="K14" s="14">
        <f t="shared" si="3"/>
        <v>2878.7179105646483</v>
      </c>
      <c r="L14" s="13">
        <f t="shared" si="4"/>
        <v>6946.3181957314609</v>
      </c>
      <c r="M14" s="14">
        <f t="shared" si="5"/>
        <v>4503.8327855359585</v>
      </c>
      <c r="N14" s="13">
        <f t="shared" si="6"/>
        <v>6302.4322424903794</v>
      </c>
      <c r="O14" s="14">
        <f t="shared" si="7"/>
        <v>8917.9100602108538</v>
      </c>
      <c r="P14" s="13">
        <f t="shared" si="8"/>
        <v>4694.1529060795347</v>
      </c>
      <c r="Q14" s="14">
        <f t="shared" si="9"/>
        <v>2761.2344062282282</v>
      </c>
      <c r="R14" s="13">
        <f t="shared" si="10"/>
        <v>1434.0951274871113</v>
      </c>
      <c r="S14" s="14">
        <f t="shared" si="11"/>
        <v>6001.8988393768395</v>
      </c>
      <c r="T14" s="13">
        <f t="shared" si="12"/>
        <v>2116.8206887104407</v>
      </c>
      <c r="U14" s="14">
        <f t="shared" si="13"/>
        <v>3378.7438547998204</v>
      </c>
      <c r="V14" s="13">
        <f t="shared" si="14"/>
        <v>2498.8887499171196</v>
      </c>
      <c r="W14" s="14">
        <f t="shared" si="15"/>
        <v>6596.2742319341851</v>
      </c>
      <c r="X14" s="13">
        <f t="shared" si="16"/>
        <v>8560.8698251224232</v>
      </c>
      <c r="Y14" s="14">
        <f t="shared" si="17"/>
        <v>374.53138172064081</v>
      </c>
      <c r="Z14" s="13">
        <f t="shared" si="18"/>
        <v>3600.2737140826107</v>
      </c>
      <c r="AA14" s="14">
        <f t="shared" si="19"/>
        <v>7445.6337422110828</v>
      </c>
      <c r="AB14" s="13">
        <f t="shared" si="20"/>
        <v>3705.0342133337485</v>
      </c>
      <c r="AC14" s="14">
        <f t="shared" si="21"/>
        <v>358.85252237359862</v>
      </c>
      <c r="AD14" s="13">
        <f t="shared" si="22"/>
        <v>6589.4334331822656</v>
      </c>
      <c r="AE14" s="14">
        <f t="shared" si="23"/>
        <v>11618.179970019792</v>
      </c>
      <c r="AF14" s="13">
        <f t="shared" si="24"/>
        <v>2186.6611776507502</v>
      </c>
      <c r="AG14" s="14">
        <f t="shared" si="25"/>
        <v>12340.449449523869</v>
      </c>
      <c r="AH14" s="13">
        <f t="shared" si="26"/>
        <v>1059.7398232982566</v>
      </c>
      <c r="AI14" s="14">
        <f t="shared" si="27"/>
        <v>748.23341960236621</v>
      </c>
      <c r="AJ14" s="13">
        <f t="shared" si="28"/>
        <v>3377.1287183576414</v>
      </c>
      <c r="AK14" s="14">
        <f t="shared" si="29"/>
        <v>4610.910858253168</v>
      </c>
      <c r="AL14" s="13">
        <f t="shared" si="30"/>
        <v>3146.7603299897187</v>
      </c>
      <c r="AM14" s="14">
        <f t="shared" si="31"/>
        <v>6336.3014072629603</v>
      </c>
      <c r="AN14" s="13">
        <f t="shared" si="32"/>
        <v>3817.1473534647666</v>
      </c>
      <c r="AO14" s="14">
        <f t="shared" si="33"/>
        <v>113.80601301417106</v>
      </c>
      <c r="AP14" s="13">
        <f t="shared" si="34"/>
        <v>4236.6173685278991</v>
      </c>
      <c r="AQ14" s="14">
        <f t="shared" si="35"/>
        <v>4626.3944402031848</v>
      </c>
      <c r="AR14" s="13">
        <f t="shared" si="36"/>
        <v>4820.7535726488395</v>
      </c>
      <c r="AS14" s="14">
        <f t="shared" si="37"/>
        <v>435.47152711223185</v>
      </c>
      <c r="AT14" s="13">
        <f t="shared" si="38"/>
        <v>2641.665132792702</v>
      </c>
      <c r="AU14" s="14">
        <f t="shared" si="39"/>
        <v>331.65838114606925</v>
      </c>
      <c r="AV14" s="13">
        <f t="shared" si="40"/>
        <v>11643.793628329116</v>
      </c>
      <c r="AW14" s="14">
        <f t="shared" si="41"/>
        <v>3599.3680387586778</v>
      </c>
      <c r="AX14" s="33">
        <f t="shared" si="42"/>
        <v>171356.98944104905</v>
      </c>
    </row>
    <row r="15" spans="2:50" x14ac:dyDescent="0.3">
      <c r="B15" s="1" t="s">
        <v>10</v>
      </c>
      <c r="E15" s="36">
        <v>5</v>
      </c>
      <c r="F15" s="11">
        <v>386524.71889197698</v>
      </c>
      <c r="G15" s="12">
        <f t="shared" si="0"/>
        <v>193262.35944598849</v>
      </c>
      <c r="H15" s="12">
        <f t="shared" si="1"/>
        <v>77304.943778395405</v>
      </c>
      <c r="I15" s="12">
        <f t="shared" si="2"/>
        <v>115957.41566759309</v>
      </c>
      <c r="J15" s="13"/>
      <c r="K15" s="14">
        <f t="shared" si="3"/>
        <v>1948.0307773512905</v>
      </c>
      <c r="L15" s="13">
        <f t="shared" si="4"/>
        <v>4700.5792352561548</v>
      </c>
      <c r="M15" s="14">
        <f t="shared" si="5"/>
        <v>3047.7473496341763</v>
      </c>
      <c r="N15" s="13">
        <f t="shared" si="6"/>
        <v>4264.8610812075794</v>
      </c>
      <c r="O15" s="14">
        <f t="shared" si="7"/>
        <v>6034.7570712595198</v>
      </c>
      <c r="P15" s="13">
        <f t="shared" si="8"/>
        <v>3176.5371317130225</v>
      </c>
      <c r="Q15" s="14">
        <f t="shared" si="9"/>
        <v>1868.5295933559678</v>
      </c>
      <c r="R15" s="13">
        <f t="shared" si="10"/>
        <v>970.45335207799167</v>
      </c>
      <c r="S15" s="14">
        <f t="shared" si="11"/>
        <v>4061.4898801813333</v>
      </c>
      <c r="T15" s="13">
        <f t="shared" si="12"/>
        <v>1432.4543007873463</v>
      </c>
      <c r="U15" s="14">
        <f t="shared" si="13"/>
        <v>2286.3987450043614</v>
      </c>
      <c r="V15" s="13">
        <f t="shared" si="14"/>
        <v>1691.0000719940706</v>
      </c>
      <c r="W15" s="14">
        <f t="shared" si="15"/>
        <v>4463.7041971009285</v>
      </c>
      <c r="X15" s="13">
        <f t="shared" si="16"/>
        <v>5793.1476505682867</v>
      </c>
      <c r="Y15" s="14">
        <f t="shared" si="17"/>
        <v>253.44569400084256</v>
      </c>
      <c r="Z15" s="13">
        <f t="shared" si="18"/>
        <v>2436.3081829529133</v>
      </c>
      <c r="AA15" s="14">
        <f t="shared" si="19"/>
        <v>5038.4664761638596</v>
      </c>
      <c r="AB15" s="13">
        <f t="shared" si="20"/>
        <v>2507.1996989444451</v>
      </c>
      <c r="AC15" s="14">
        <f t="shared" si="21"/>
        <v>242.83579698741508</v>
      </c>
      <c r="AD15" s="13">
        <f t="shared" si="22"/>
        <v>4459.0750229600726</v>
      </c>
      <c r="AE15" s="14">
        <f t="shared" si="23"/>
        <v>7862.0319397552794</v>
      </c>
      <c r="AF15" s="13">
        <f t="shared" si="24"/>
        <v>1479.7154170855736</v>
      </c>
      <c r="AG15" s="14">
        <f t="shared" si="25"/>
        <v>8350.7922904835868</v>
      </c>
      <c r="AH15" s="13">
        <f t="shared" si="26"/>
        <v>717.12680988770364</v>
      </c>
      <c r="AI15" s="14">
        <f t="shared" si="27"/>
        <v>506.33017034389212</v>
      </c>
      <c r="AJ15" s="13">
        <f t="shared" si="28"/>
        <v>2285.3057808457547</v>
      </c>
      <c r="AK15" s="14">
        <f t="shared" si="29"/>
        <v>3120.2071694960223</v>
      </c>
      <c r="AL15" s="13">
        <f t="shared" si="30"/>
        <v>2129.4153029970566</v>
      </c>
      <c r="AM15" s="14">
        <f t="shared" si="31"/>
        <v>4287.7803728610043</v>
      </c>
      <c r="AN15" s="13">
        <f t="shared" si="32"/>
        <v>2583.0667530657302</v>
      </c>
      <c r="AO15" s="14">
        <f t="shared" si="33"/>
        <v>77.012622593424467</v>
      </c>
      <c r="AP15" s="13">
        <f t="shared" si="34"/>
        <v>2866.9224572040748</v>
      </c>
      <c r="AQ15" s="14">
        <f t="shared" si="35"/>
        <v>3130.6849221342991</v>
      </c>
      <c r="AR15" s="13">
        <f t="shared" si="36"/>
        <v>3262.2079068887056</v>
      </c>
      <c r="AS15" s="14">
        <f t="shared" si="37"/>
        <v>294.68394050058271</v>
      </c>
      <c r="AT15" s="13">
        <f t="shared" si="38"/>
        <v>1787.6169676960783</v>
      </c>
      <c r="AU15" s="14">
        <f t="shared" si="39"/>
        <v>224.43349925603576</v>
      </c>
      <c r="AV15" s="13">
        <f t="shared" si="40"/>
        <v>7879.3647233962229</v>
      </c>
      <c r="AW15" s="14">
        <f t="shared" si="41"/>
        <v>2435.6953117164389</v>
      </c>
      <c r="AX15" s="33">
        <f t="shared" si="42"/>
        <v>115957.41566770907</v>
      </c>
    </row>
    <row r="16" spans="2:50" x14ac:dyDescent="0.3">
      <c r="B16" s="1" t="s">
        <v>11</v>
      </c>
      <c r="E16" s="36">
        <v>9</v>
      </c>
      <c r="F16" s="11">
        <v>1619312.1557045588</v>
      </c>
      <c r="G16" s="12">
        <f t="shared" si="0"/>
        <v>809656.07785227941</v>
      </c>
      <c r="H16" s="12">
        <f t="shared" si="1"/>
        <v>323862.43114091177</v>
      </c>
      <c r="I16" s="12">
        <f t="shared" si="2"/>
        <v>485793.64671136765</v>
      </c>
      <c r="J16" s="13"/>
      <c r="K16" s="14">
        <f t="shared" si="3"/>
        <v>8161.1078496977916</v>
      </c>
      <c r="L16" s="13">
        <f t="shared" si="4"/>
        <v>19692.673514704744</v>
      </c>
      <c r="M16" s="14">
        <f t="shared" si="5"/>
        <v>12768.276101271136</v>
      </c>
      <c r="N16" s="13">
        <f t="shared" si="6"/>
        <v>17867.26968197032</v>
      </c>
      <c r="O16" s="14">
        <f t="shared" si="7"/>
        <v>25282.097119759193</v>
      </c>
      <c r="P16" s="13">
        <f t="shared" si="8"/>
        <v>13307.829846368359</v>
      </c>
      <c r="Q16" s="14">
        <f t="shared" si="9"/>
        <v>7828.0444585502028</v>
      </c>
      <c r="R16" s="13">
        <f t="shared" si="10"/>
        <v>4065.6310780561225</v>
      </c>
      <c r="S16" s="14">
        <f t="shared" si="11"/>
        <v>17015.263479401754</v>
      </c>
      <c r="T16" s="13">
        <f t="shared" si="12"/>
        <v>6001.1444246195442</v>
      </c>
      <c r="U16" s="14">
        <f t="shared" si="13"/>
        <v>9578.6714267242696</v>
      </c>
      <c r="V16" s="13">
        <f t="shared" si="14"/>
        <v>7084.2997563696581</v>
      </c>
      <c r="W16" s="14">
        <f t="shared" si="15"/>
        <v>18700.305860270364</v>
      </c>
      <c r="X16" s="13">
        <f t="shared" si="16"/>
        <v>24269.895175781086</v>
      </c>
      <c r="Y16" s="14">
        <f t="shared" si="17"/>
        <v>1061.7889957543441</v>
      </c>
      <c r="Z16" s="13">
        <f t="shared" si="18"/>
        <v>10206.704158552659</v>
      </c>
      <c r="AA16" s="14">
        <f t="shared" si="19"/>
        <v>21108.223128265767</v>
      </c>
      <c r="AB16" s="13">
        <f t="shared" si="20"/>
        <v>10503.698084091207</v>
      </c>
      <c r="AC16" s="14">
        <f t="shared" si="21"/>
        <v>1017.3397422787386</v>
      </c>
      <c r="AD16" s="13">
        <f t="shared" si="22"/>
        <v>18680.912332273889</v>
      </c>
      <c r="AE16" s="14">
        <f t="shared" si="23"/>
        <v>32937.308447124706</v>
      </c>
      <c r="AF16" s="13">
        <f t="shared" si="24"/>
        <v>6199.1408175365896</v>
      </c>
      <c r="AG16" s="14">
        <f t="shared" si="25"/>
        <v>34984.928013163284</v>
      </c>
      <c r="AH16" s="13">
        <f t="shared" si="26"/>
        <v>3004.3412585918695</v>
      </c>
      <c r="AI16" s="14">
        <f t="shared" si="27"/>
        <v>2121.2268182697153</v>
      </c>
      <c r="AJ16" s="13">
        <f t="shared" si="28"/>
        <v>9574.0925471306055</v>
      </c>
      <c r="AK16" s="14">
        <f t="shared" si="29"/>
        <v>13071.840301353363</v>
      </c>
      <c r="AL16" s="13">
        <f t="shared" si="30"/>
        <v>8921.002761663256</v>
      </c>
      <c r="AM16" s="14">
        <f t="shared" si="31"/>
        <v>17963.288088453923</v>
      </c>
      <c r="AN16" s="13">
        <f t="shared" si="32"/>
        <v>10821.536599848401</v>
      </c>
      <c r="AO16" s="14">
        <f t="shared" si="33"/>
        <v>322.637776610277</v>
      </c>
      <c r="AP16" s="13">
        <f t="shared" si="34"/>
        <v>12010.725724660255</v>
      </c>
      <c r="AQ16" s="14">
        <f t="shared" si="35"/>
        <v>13115.735947303936</v>
      </c>
      <c r="AR16" s="13">
        <f t="shared" si="36"/>
        <v>13666.740210570413</v>
      </c>
      <c r="AS16" s="14">
        <f t="shared" si="37"/>
        <v>1234.5530922612809</v>
      </c>
      <c r="AT16" s="13">
        <f t="shared" si="38"/>
        <v>7489.0679536150828</v>
      </c>
      <c r="AU16" s="14">
        <f t="shared" si="39"/>
        <v>940.2448943871475</v>
      </c>
      <c r="AV16" s="13">
        <f t="shared" si="40"/>
        <v>33009.922657471812</v>
      </c>
      <c r="AW16" s="14">
        <f t="shared" si="41"/>
        <v>10204.136587076377</v>
      </c>
      <c r="AX16" s="33">
        <f t="shared" si="42"/>
        <v>485793.64671185333</v>
      </c>
    </row>
    <row r="17" spans="2:50" x14ac:dyDescent="0.3">
      <c r="B17" s="1" t="s">
        <v>12</v>
      </c>
      <c r="E17" s="36">
        <v>1</v>
      </c>
      <c r="F17" s="11">
        <v>164048.28536362023</v>
      </c>
      <c r="G17" s="12">
        <f t="shared" si="0"/>
        <v>82024.142681810117</v>
      </c>
      <c r="H17" s="12">
        <f t="shared" si="1"/>
        <v>32809.657072724047</v>
      </c>
      <c r="I17" s="12">
        <f t="shared" si="2"/>
        <v>49214.48560908607</v>
      </c>
      <c r="J17" s="13"/>
      <c r="K17" s="14">
        <f t="shared" si="3"/>
        <v>826.78052202232061</v>
      </c>
      <c r="L17" s="13">
        <f t="shared" si="4"/>
        <v>1995.0133227446104</v>
      </c>
      <c r="M17" s="14">
        <f t="shared" si="5"/>
        <v>1293.5207051239965</v>
      </c>
      <c r="N17" s="13">
        <f t="shared" si="6"/>
        <v>1810.0864278273234</v>
      </c>
      <c r="O17" s="14">
        <f t="shared" si="7"/>
        <v>2561.2632303673759</v>
      </c>
      <c r="P17" s="13">
        <f t="shared" si="8"/>
        <v>1348.1814858961927</v>
      </c>
      <c r="Q17" s="14">
        <f t="shared" si="9"/>
        <v>793.03873972131532</v>
      </c>
      <c r="R17" s="13">
        <f t="shared" si="10"/>
        <v>411.87846637633692</v>
      </c>
      <c r="S17" s="14">
        <f t="shared" si="11"/>
        <v>1723.7719046156274</v>
      </c>
      <c r="T17" s="13">
        <f t="shared" si="12"/>
        <v>607.96026856844151</v>
      </c>
      <c r="U17" s="14">
        <f t="shared" si="13"/>
        <v>970.39018578349487</v>
      </c>
      <c r="V17" s="13">
        <f t="shared" si="14"/>
        <v>717.69190636915755</v>
      </c>
      <c r="W17" s="14">
        <f t="shared" si="15"/>
        <v>1894.4791474240744</v>
      </c>
      <c r="X17" s="13">
        <f t="shared" si="16"/>
        <v>2458.719694974051</v>
      </c>
      <c r="Y17" s="14">
        <f t="shared" si="17"/>
        <v>107.56707010309142</v>
      </c>
      <c r="Z17" s="13">
        <f t="shared" si="18"/>
        <v>1034.0145416223172</v>
      </c>
      <c r="AA17" s="14">
        <f t="shared" si="19"/>
        <v>2138.4189571269344</v>
      </c>
      <c r="AB17" s="13">
        <f t="shared" si="20"/>
        <v>1064.1022205644981</v>
      </c>
      <c r="AC17" s="14">
        <f t="shared" si="21"/>
        <v>103.06403232085891</v>
      </c>
      <c r="AD17" s="13">
        <f t="shared" si="22"/>
        <v>1892.514439752508</v>
      </c>
      <c r="AE17" s="14">
        <f t="shared" si="23"/>
        <v>3336.7926969538044</v>
      </c>
      <c r="AF17" s="13">
        <f t="shared" si="24"/>
        <v>628.01876603095855</v>
      </c>
      <c r="AG17" s="14">
        <f t="shared" si="25"/>
        <v>3544.2316874549751</v>
      </c>
      <c r="AH17" s="13">
        <f t="shared" si="26"/>
        <v>304.36196651950416</v>
      </c>
      <c r="AI17" s="14">
        <f t="shared" si="27"/>
        <v>214.89594898586284</v>
      </c>
      <c r="AJ17" s="13">
        <f t="shared" si="28"/>
        <v>969.92631145044493</v>
      </c>
      <c r="AK17" s="14">
        <f t="shared" si="29"/>
        <v>1324.2740014207197</v>
      </c>
      <c r="AL17" s="13">
        <f t="shared" si="30"/>
        <v>903.76349094855243</v>
      </c>
      <c r="AM17" s="14">
        <f t="shared" si="31"/>
        <v>1819.8138018184909</v>
      </c>
      <c r="AN17" s="13">
        <f t="shared" si="32"/>
        <v>1096.301610502258</v>
      </c>
      <c r="AO17" s="14">
        <f t="shared" si="33"/>
        <v>32.685590520635451</v>
      </c>
      <c r="AP17" s="13">
        <f t="shared" si="34"/>
        <v>1216.7752549513532</v>
      </c>
      <c r="AQ17" s="14">
        <f t="shared" si="35"/>
        <v>1328.7209546704391</v>
      </c>
      <c r="AR17" s="13">
        <f t="shared" si="36"/>
        <v>1384.5417575332331</v>
      </c>
      <c r="AS17" s="14">
        <f t="shared" si="37"/>
        <v>125.06934951507215</v>
      </c>
      <c r="AT17" s="13">
        <f t="shared" si="38"/>
        <v>758.69791530567693</v>
      </c>
      <c r="AU17" s="14">
        <f t="shared" si="39"/>
        <v>95.253754628302573</v>
      </c>
      <c r="AV17" s="13">
        <f t="shared" si="40"/>
        <v>3344.1490529587354</v>
      </c>
      <c r="AW17" s="14">
        <f t="shared" si="41"/>
        <v>1033.7544276617393</v>
      </c>
      <c r="AX17" s="33">
        <f t="shared" si="42"/>
        <v>49214.485609135285</v>
      </c>
    </row>
    <row r="18" spans="2:50" x14ac:dyDescent="0.3">
      <c r="B18" s="1" t="s">
        <v>13</v>
      </c>
      <c r="E18" s="38">
        <v>1</v>
      </c>
      <c r="F18" s="11">
        <v>78653.288590755852</v>
      </c>
      <c r="G18" s="12">
        <f t="shared" si="0"/>
        <v>39326.644295377926</v>
      </c>
      <c r="H18" s="12">
        <f t="shared" si="1"/>
        <v>15730.657718151171</v>
      </c>
      <c r="I18" s="12">
        <f t="shared" si="2"/>
        <v>23595.986577226755</v>
      </c>
      <c r="J18" s="13"/>
      <c r="K18" s="14">
        <f t="shared" si="3"/>
        <v>396.40162562929385</v>
      </c>
      <c r="L18" s="13">
        <f t="shared" si="4"/>
        <v>956.51325015940893</v>
      </c>
      <c r="M18" s="14">
        <f t="shared" si="5"/>
        <v>620.18116856707934</v>
      </c>
      <c r="N18" s="13">
        <f t="shared" si="6"/>
        <v>867.8496691784685</v>
      </c>
      <c r="O18" s="14">
        <f t="shared" si="7"/>
        <v>1228.0029356506232</v>
      </c>
      <c r="P18" s="13">
        <f t="shared" si="8"/>
        <v>646.38839258738597</v>
      </c>
      <c r="Q18" s="14">
        <f t="shared" si="9"/>
        <v>380.22405854893742</v>
      </c>
      <c r="R18" s="13">
        <f t="shared" si="10"/>
        <v>197.47597976053024</v>
      </c>
      <c r="S18" s="14">
        <f t="shared" si="11"/>
        <v>826.46599309374096</v>
      </c>
      <c r="T18" s="13">
        <f t="shared" si="12"/>
        <v>291.48780402938195</v>
      </c>
      <c r="U18" s="14">
        <f t="shared" si="13"/>
        <v>465.25557496008003</v>
      </c>
      <c r="V18" s="13">
        <f t="shared" si="14"/>
        <v>344.09886397643089</v>
      </c>
      <c r="W18" s="14">
        <f t="shared" si="15"/>
        <v>908.31193255835751</v>
      </c>
      <c r="X18" s="13">
        <f t="shared" si="16"/>
        <v>1178.8382262205289</v>
      </c>
      <c r="Y18" s="14">
        <f t="shared" si="17"/>
        <v>51.573253502329742</v>
      </c>
      <c r="Z18" s="13">
        <f t="shared" si="18"/>
        <v>495.76040352381455</v>
      </c>
      <c r="AA18" s="14">
        <f t="shared" si="19"/>
        <v>1025.2693771839142</v>
      </c>
      <c r="AB18" s="13">
        <f t="shared" si="20"/>
        <v>510.18600321612416</v>
      </c>
      <c r="AC18" s="14">
        <f t="shared" si="21"/>
        <v>49.414262754965584</v>
      </c>
      <c r="AD18" s="13">
        <f t="shared" si="22"/>
        <v>907.3699494151283</v>
      </c>
      <c r="AE18" s="14">
        <f t="shared" si="23"/>
        <v>1599.8321371009929</v>
      </c>
      <c r="AF18" s="13">
        <f t="shared" si="24"/>
        <v>301.10489198686548</v>
      </c>
      <c r="AG18" s="14">
        <f t="shared" si="25"/>
        <v>1699.2891887166136</v>
      </c>
      <c r="AH18" s="13">
        <f t="shared" si="26"/>
        <v>145.92697226701594</v>
      </c>
      <c r="AI18" s="14">
        <f t="shared" si="27"/>
        <v>103.03230573306381</v>
      </c>
      <c r="AJ18" s="13">
        <f t="shared" si="28"/>
        <v>465.03316945485727</v>
      </c>
      <c r="AK18" s="14">
        <f t="shared" si="29"/>
        <v>634.92589987214433</v>
      </c>
      <c r="AL18" s="13">
        <f t="shared" si="30"/>
        <v>433.31126877556028</v>
      </c>
      <c r="AM18" s="14">
        <f t="shared" si="31"/>
        <v>872.51347869078165</v>
      </c>
      <c r="AN18" s="13">
        <f t="shared" si="32"/>
        <v>525.62406709839706</v>
      </c>
      <c r="AO18" s="14">
        <f t="shared" si="33"/>
        <v>15.671173753998451</v>
      </c>
      <c r="AP18" s="13">
        <f t="shared" si="34"/>
        <v>583.38540427684791</v>
      </c>
      <c r="AQ18" s="14">
        <f t="shared" si="35"/>
        <v>637.05800077478091</v>
      </c>
      <c r="AR18" s="13">
        <f t="shared" si="36"/>
        <v>663.82139977772283</v>
      </c>
      <c r="AS18" s="14">
        <f t="shared" si="37"/>
        <v>59.96475744603292</v>
      </c>
      <c r="AT18" s="13">
        <f t="shared" si="38"/>
        <v>363.75927949183995</v>
      </c>
      <c r="AU18" s="14">
        <f t="shared" si="39"/>
        <v>45.669609014971016</v>
      </c>
      <c r="AV18" s="13">
        <f t="shared" si="40"/>
        <v>1603.3591571521301</v>
      </c>
      <c r="AW18" s="14">
        <f t="shared" si="41"/>
        <v>495.63569134921011</v>
      </c>
      <c r="AX18" s="33">
        <f t="shared" si="42"/>
        <v>23595.986577250351</v>
      </c>
    </row>
    <row r="19" spans="2:50" x14ac:dyDescent="0.3">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33"/>
    </row>
    <row r="20" spans="2:50" x14ac:dyDescent="0.3">
      <c r="E20" s="21" t="s">
        <v>54</v>
      </c>
      <c r="F20" s="18">
        <f>SUM(F9:F19)</f>
        <v>30299806.493823208</v>
      </c>
      <c r="G20" s="18">
        <f t="shared" ref="G20:AW20" si="43">SUM(G9:G19)</f>
        <v>15149903.246911604</v>
      </c>
      <c r="H20" s="18">
        <f t="shared" si="43"/>
        <v>6059961.2987646414</v>
      </c>
      <c r="I20" s="18">
        <f t="shared" si="43"/>
        <v>9089941.9481469616</v>
      </c>
      <c r="J20" s="18"/>
      <c r="K20" s="18">
        <f t="shared" si="43"/>
        <v>152706.8068685458</v>
      </c>
      <c r="L20" s="18">
        <f t="shared" si="43"/>
        <v>368480.03316690668</v>
      </c>
      <c r="M20" s="18">
        <f t="shared" si="43"/>
        <v>238913.96959216535</v>
      </c>
      <c r="N20" s="18">
        <f t="shared" si="43"/>
        <v>334323.93626484193</v>
      </c>
      <c r="O20" s="18">
        <f t="shared" si="43"/>
        <v>473066.69550284784</v>
      </c>
      <c r="P20" s="18">
        <f t="shared" si="43"/>
        <v>249009.84518469466</v>
      </c>
      <c r="Q20" s="18">
        <f t="shared" si="43"/>
        <v>146474.68153903662</v>
      </c>
      <c r="R20" s="18">
        <f t="shared" si="43"/>
        <v>76074.17415252811</v>
      </c>
      <c r="S20" s="18">
        <f t="shared" si="43"/>
        <v>318381.59742768772</v>
      </c>
      <c r="T20" s="18">
        <f t="shared" si="43"/>
        <v>112290.58842477649</v>
      </c>
      <c r="U20" s="18">
        <f t="shared" si="43"/>
        <v>179231.58896524162</v>
      </c>
      <c r="V20" s="18">
        <f t="shared" si="43"/>
        <v>132558.08091482182</v>
      </c>
      <c r="W20" s="18">
        <f t="shared" si="43"/>
        <v>349911.31694121496</v>
      </c>
      <c r="X20" s="18">
        <f t="shared" si="43"/>
        <v>454126.84939154371</v>
      </c>
      <c r="Y20" s="18">
        <f t="shared" si="43"/>
        <v>19867.695672691054</v>
      </c>
      <c r="Z20" s="18">
        <f t="shared" si="43"/>
        <v>190983.0416911107</v>
      </c>
      <c r="AA20" s="18">
        <f t="shared" si="43"/>
        <v>394967.13092764909</v>
      </c>
      <c r="AB20" s="18">
        <f t="shared" si="43"/>
        <v>196540.25216591478</v>
      </c>
      <c r="AC20" s="18">
        <f t="shared" si="43"/>
        <v>19035.982173622222</v>
      </c>
      <c r="AD20" s="18">
        <f t="shared" si="43"/>
        <v>349548.43437811214</v>
      </c>
      <c r="AE20" s="18">
        <f t="shared" si="43"/>
        <v>616307.40488143999</v>
      </c>
      <c r="AF20" s="18">
        <f t="shared" si="43"/>
        <v>115995.40368891633</v>
      </c>
      <c r="AG20" s="18">
        <f t="shared" si="43"/>
        <v>654621.49793963763</v>
      </c>
      <c r="AH20" s="18">
        <f t="shared" si="43"/>
        <v>56215.818831506003</v>
      </c>
      <c r="AI20" s="18">
        <f t="shared" si="43"/>
        <v>39691.397298944947</v>
      </c>
      <c r="AJ20" s="18">
        <f t="shared" si="43"/>
        <v>179145.91112656315</v>
      </c>
      <c r="AK20" s="18">
        <f t="shared" si="43"/>
        <v>244594.11995016827</v>
      </c>
      <c r="AL20" s="18">
        <f t="shared" si="43"/>
        <v>166925.60261282677</v>
      </c>
      <c r="AM20" s="18">
        <f t="shared" si="43"/>
        <v>336120.58747013874</v>
      </c>
      <c r="AN20" s="18">
        <f t="shared" si="43"/>
        <v>202487.49679679127</v>
      </c>
      <c r="AO20" s="18">
        <f t="shared" si="43"/>
        <v>6037.0461398996276</v>
      </c>
      <c r="AP20" s="18">
        <f t="shared" si="43"/>
        <v>224739.04368935482</v>
      </c>
      <c r="AQ20" s="18">
        <f t="shared" si="43"/>
        <v>245415.47460593263</v>
      </c>
      <c r="AR20" s="18">
        <f t="shared" si="43"/>
        <v>255725.60690218641</v>
      </c>
      <c r="AS20" s="18">
        <f t="shared" si="43"/>
        <v>23100.376088754987</v>
      </c>
      <c r="AT20" s="18">
        <f t="shared" si="43"/>
        <v>140131.91280892864</v>
      </c>
      <c r="AU20" s="18">
        <f t="shared" si="43"/>
        <v>17593.419685249133</v>
      </c>
      <c r="AV20" s="18">
        <f t="shared" si="43"/>
        <v>617666.12779009482</v>
      </c>
      <c r="AW20" s="18">
        <f t="shared" si="43"/>
        <v>190934.99850276293</v>
      </c>
      <c r="AX20" s="34">
        <f t="shared" si="42"/>
        <v>9089941.9481560532</v>
      </c>
    </row>
    <row r="21" spans="2:50" x14ac:dyDescent="0.3">
      <c r="F21" s="15"/>
      <c r="I21" s="15"/>
    </row>
    <row r="22" spans="2:50" x14ac:dyDescent="0.3">
      <c r="C22" s="26" t="s">
        <v>58</v>
      </c>
      <c r="I22" s="15"/>
    </row>
    <row r="23" spans="2:50" x14ac:dyDescent="0.3">
      <c r="F23" s="15"/>
      <c r="K23" s="16"/>
    </row>
    <row r="24" spans="2:50" x14ac:dyDescent="0.3">
      <c r="F24" s="15"/>
    </row>
  </sheetData>
  <mergeCells count="6">
    <mergeCell ref="B9:B10"/>
    <mergeCell ref="E9:E10"/>
    <mergeCell ref="B2:I2"/>
    <mergeCell ref="B5:I5"/>
    <mergeCell ref="B3:I3"/>
    <mergeCell ref="K6:Q6"/>
  </mergeCells>
  <pageMargins left="0.7" right="0.7" top="0.75" bottom="0.75" header="0.3" footer="0.3"/>
  <ignoredErrors>
    <ignoredError sqref="F20"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ONeil, Brendan</dc:creator>
  <cp:lastModifiedBy>ONeil, Brendan</cp:lastModifiedBy>
  <dcterms:created xsi:type="dcterms:W3CDTF">2025-07-17T17:25:45Z</dcterms:created>
  <dcterms:modified xsi:type="dcterms:W3CDTF">2025-07-21T12:53:29Z</dcterms:modified>
</cp:coreProperties>
</file>